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820" activeTab="1"/>
  </bookViews>
  <sheets>
    <sheet name="дод3" sheetId="1" r:id="rId1"/>
    <sheet name="дод3.1" sheetId="2" r:id="rId2"/>
  </sheets>
  <externalReferences>
    <externalReference r:id="rId5"/>
  </externalReferences>
  <definedNames/>
  <calcPr fullCalcOnLoad="1"/>
</workbook>
</file>

<file path=xl/sharedStrings.xml><?xml version="1.0" encoding="utf-8"?>
<sst xmlns="http://schemas.openxmlformats.org/spreadsheetml/2006/main" count="418" uniqueCount="167">
  <si>
    <t>Управління соціального захисту населення районної державної адміністрації</t>
  </si>
  <si>
    <t xml:space="preserve">Загальноосвітні школи (в т. ч. школа-дитячий садок, інтернат при школі), спеціалізовані школи, ліцеї, гімназії, колегіуми </t>
  </si>
  <si>
    <t xml:space="preserve">Дитячі будинки (в т. ч. сімейного типу, прийомні сім'ї) </t>
  </si>
  <si>
    <t xml:space="preserve">Позашкільні заклади освіти, заходи із позашкільної роботи з дітьми </t>
  </si>
  <si>
    <t xml:space="preserve">Методична робота, інші заходи у сфері народної освіти </t>
  </si>
  <si>
    <t>Централізовані бухгалтерії обласних, міських, районних відділів освіти</t>
  </si>
  <si>
    <t>Групи централізованого господарського обслуговування</t>
  </si>
  <si>
    <t xml:space="preserve">Допомога дітям-сиротам та дітям, позбавленим батьківського піклування, яким виповнюється 18 років </t>
  </si>
  <si>
    <t xml:space="preserve">Лікарні </t>
  </si>
  <si>
    <t>Допомога у зв'язку з вагітністю і пологами</t>
  </si>
  <si>
    <t xml:space="preserve">Допомога на догляд за дитиною віком до 3 років </t>
  </si>
  <si>
    <t xml:space="preserve">Допомога при народженні дитини </t>
  </si>
  <si>
    <t xml:space="preserve">Допомога на дітей, над якими встановлено опіку чи піклування </t>
  </si>
  <si>
    <t xml:space="preserve">Допомога на дітей одиноким матерям </t>
  </si>
  <si>
    <t xml:space="preserve">Допомога при усиновленні дитини </t>
  </si>
  <si>
    <t>Державна соціальна допомога малозабезпеченим сім'ям</t>
  </si>
  <si>
    <t xml:space="preserve">Інші видатки на соціальний захист населення </t>
  </si>
  <si>
    <t xml:space="preserve">Утримання центрів соціальних служб для сім'ї, дітей та молоді </t>
  </si>
  <si>
    <t>Програми і заходи центрів соціальних служб для сім'ї, дітей та молоді</t>
  </si>
  <si>
    <t xml:space="preserve">Соціальні програми і заходи державних органів у справах молоді </t>
  </si>
  <si>
    <t xml:space="preserve">Територіальні центри соціального обслуговування (надання соціальних послуг) </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</si>
  <si>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</si>
  <si>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Фінансова підтримка громадських організацій інвалідів і ветеранів </t>
  </si>
  <si>
    <t xml:space="preserve">Державна соціальна допомога інвалідам з дитинства та дітям-інвалідам </t>
  </si>
  <si>
    <t xml:space="preserve">Палаци і будинки культури, клуби та інші заклади клубного типу </t>
  </si>
  <si>
    <t xml:space="preserve">Школи естетичного виховання дітей </t>
  </si>
  <si>
    <t xml:space="preserve">Інші культурно-освітні заклади та заходи </t>
  </si>
  <si>
    <t>Періодичні видання (газети та журнали)</t>
  </si>
  <si>
    <t xml:space="preserve">Проведення навчально-тренувальних зборів і змагань </t>
  </si>
  <si>
    <t>Утримання та навчально-тренувальна робота дитячо-юнацьких спортивних шкіл</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</si>
  <si>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</si>
  <si>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</si>
  <si>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Відділ культури, туризму та культурної спадщини районної державної адміністрації</t>
  </si>
  <si>
    <t xml:space="preserve">Інші заходи по охороні здоров"я </t>
  </si>
  <si>
    <t>в т.ч. за рахунок субвенції з державного бюджету на часткове відшкодування вартості лікувальних засобів для лікування осіб з гіпертонічною хворобою</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</si>
  <si>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</si>
  <si>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</si>
  <si>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</si>
  <si>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</si>
  <si>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</si>
  <si>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 xml:space="preserve">Пільги окремим категоріям громадян з послуг зв'язку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</si>
  <si>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</si>
  <si>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</si>
  <si>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Загальний фонд</t>
  </si>
  <si>
    <t>Спеціальний фонд</t>
  </si>
  <si>
    <t>Разом</t>
  </si>
  <si>
    <t>Всього</t>
  </si>
  <si>
    <t>оплата праці</t>
  </si>
  <si>
    <t>комунальні послуги та енергоносії</t>
  </si>
  <si>
    <t>Органи місцевого самоврядування</t>
  </si>
  <si>
    <t>Тимчасова державна допомога дітям</t>
  </si>
  <si>
    <t>Бібліотеки</t>
  </si>
  <si>
    <t>Резервний фонд</t>
  </si>
  <si>
    <t>Субвенція з місцевого бюджету державному бюджету на виконання програм соціально-економічного та культурного розвитку регіонів</t>
  </si>
  <si>
    <t>Інші видатки</t>
  </si>
  <si>
    <t>Районна державна адміністрація</t>
  </si>
  <si>
    <t>Фінансове управління районної державної адміністрації</t>
  </si>
  <si>
    <t>Музеї і виставки</t>
  </si>
  <si>
    <t>Інші видатки на соціальний захист ветеранів війни і праці</t>
  </si>
  <si>
    <t>Інші субвенції</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</si>
  <si>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</si>
  <si>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</si>
  <si>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бюджет розвитку</t>
  </si>
  <si>
    <t>з них</t>
  </si>
  <si>
    <t>Землеустрій</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</si>
  <si>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</si>
  <si>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Інвестиційні проекти</t>
  </si>
  <si>
    <t>10</t>
  </si>
  <si>
    <t>01</t>
  </si>
  <si>
    <t>03</t>
  </si>
  <si>
    <t>15</t>
  </si>
  <si>
    <t>24</t>
  </si>
  <si>
    <t>Центри первинної медичної (медико-санітарної) допомоги</t>
  </si>
  <si>
    <t>080101</t>
  </si>
  <si>
    <t>010116</t>
  </si>
  <si>
    <t>070201</t>
  </si>
  <si>
    <t>070303</t>
  </si>
  <si>
    <t>Фінансове управління (резервний фонд)</t>
  </si>
  <si>
    <t>090201</t>
  </si>
  <si>
    <t>090202</t>
  </si>
  <si>
    <t>090203</t>
  </si>
  <si>
    <t>090204</t>
  </si>
  <si>
    <t>090205</t>
  </si>
  <si>
    <t>090207</t>
  </si>
  <si>
    <t>090208</t>
  </si>
  <si>
    <t>090209</t>
  </si>
  <si>
    <t>090210</t>
  </si>
  <si>
    <t>090211</t>
  </si>
  <si>
    <t>090214</t>
  </si>
  <si>
    <t>090215</t>
  </si>
  <si>
    <t>090216</t>
  </si>
  <si>
    <t>090302</t>
  </si>
  <si>
    <t>090303</t>
  </si>
  <si>
    <t>090304</t>
  </si>
  <si>
    <t>090305</t>
  </si>
  <si>
    <t>090306</t>
  </si>
  <si>
    <t>090307</t>
  </si>
  <si>
    <t>090308</t>
  </si>
  <si>
    <t>090401</t>
  </si>
  <si>
    <t>090405</t>
  </si>
  <si>
    <t>090406</t>
  </si>
  <si>
    <t>090412</t>
  </si>
  <si>
    <t>091101</t>
  </si>
  <si>
    <t>091102</t>
  </si>
  <si>
    <t>091103</t>
  </si>
  <si>
    <t>091204</t>
  </si>
  <si>
    <t>091205</t>
  </si>
  <si>
    <t>091209</t>
  </si>
  <si>
    <t>091300</t>
  </si>
  <si>
    <t>070401</t>
  </si>
  <si>
    <t>070802</t>
  </si>
  <si>
    <t>070804</t>
  </si>
  <si>
    <t>070805</t>
  </si>
  <si>
    <t>070808</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</si>
  <si>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</si>
  <si>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</si>
  <si>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</si>
  <si>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</si>
  <si>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</si>
  <si>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</si>
  <si>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081002</t>
  </si>
  <si>
    <t>Видатки на запобігання та ліквідацію надзвичайних ситуацій та наслідків стихійного лиха </t>
  </si>
  <si>
    <t>090413</t>
  </si>
  <si>
    <t>Допомога на догляд за інвалідом I чи II групи внаслідок психічного розладу</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</si>
  <si>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</si>
  <si>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</si>
  <si>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</si>
  <si>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видатки споживання</t>
  </si>
  <si>
    <t>видатки розвитку</t>
  </si>
  <si>
    <t>0111</t>
  </si>
  <si>
    <t xml:space="preserve">Всього </t>
  </si>
  <si>
    <t xml:space="preserve">Районна рада </t>
  </si>
  <si>
    <t>75</t>
  </si>
  <si>
    <t>76</t>
  </si>
  <si>
    <t>0921</t>
  </si>
  <si>
    <t>0133</t>
  </si>
  <si>
    <t>0731</t>
  </si>
  <si>
    <t>1020</t>
  </si>
  <si>
    <t>1040</t>
  </si>
  <si>
    <t>0320</t>
  </si>
  <si>
    <t>0180</t>
  </si>
  <si>
    <t>0960</t>
  </si>
  <si>
    <t>0990</t>
  </si>
  <si>
    <t>0810</t>
  </si>
  <si>
    <t>0910</t>
  </si>
  <si>
    <t>1030</t>
  </si>
  <si>
    <t>1070</t>
  </si>
  <si>
    <t>1061</t>
  </si>
  <si>
    <t>1090</t>
  </si>
  <si>
    <t>1010</t>
  </si>
  <si>
    <t>0828</t>
  </si>
  <si>
    <t>0829</t>
  </si>
  <si>
    <t>Найменування
згідно з тимчасовою класифікацією видатків та кредитування місцевого бюджету</t>
  </si>
  <si>
    <t>Відділ освіти  районної державної адміністрації</t>
  </si>
  <si>
    <t>0824</t>
  </si>
  <si>
    <r>
      <t>РОЗПОДІЛ</t>
    </r>
    <r>
      <rPr>
        <b/>
        <sz val="14"/>
        <rFont val="Times New Roman"/>
        <family val="1"/>
      </rPr>
      <t xml:space="preserve">
видатків  Ульяновського районного бюджету  на 2016 рік за головними розпорядниками коштів</t>
    </r>
  </si>
  <si>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</si>
  <si>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</si>
  <si>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081009</t>
  </si>
  <si>
    <t>Забезпечення централізованих заходів з лікування хворих на цукровий та нецукровий діабет</t>
  </si>
  <si>
    <t xml:space="preserve">Додаток № 3
до рішення Ульяновської районної ради
від 18 грудня 2015 року №13 (в редакції рішення Ульяновської районної ради "14" січня 2016 року №______)  </t>
  </si>
  <si>
    <t>130102</t>
  </si>
  <si>
    <t>Розробка схем та проектних рішень масового застосування </t>
  </si>
  <si>
    <t>150202</t>
  </si>
  <si>
    <t>0443</t>
  </si>
  <si>
    <t>Додаток № 3.1
до рішення Ульяновської районної ради
від 14 січня 2016 року №46</t>
  </si>
  <si>
    <t xml:space="preserve">Зміни до видатків районого бюджету на 2016 рік за головними розпорядниками коштів визначених у додатку 3 до рішення  Ульяновської районної ради  від 18 грудня 2015 року №13  (в редакції рішення Ульяновської районної ради від"14" січня 2016 року №46)  </t>
  </si>
</sst>
</file>

<file path=xl/styles.xml><?xml version="1.0" encoding="utf-8"?>
<styleSheet xmlns="http://schemas.openxmlformats.org/spreadsheetml/2006/main">
  <numFmts count="5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_ ;\-#,##0.00\ "/>
    <numFmt numFmtId="186" formatCode="0.0000"/>
    <numFmt numFmtId="187" formatCode="0.000"/>
    <numFmt numFmtId="188" formatCode="0.0"/>
    <numFmt numFmtId="189" formatCode="0.00000"/>
    <numFmt numFmtId="190" formatCode="[$-422]d\ mmmm\ yyyy&quot; р.&quot;"/>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0.000000"/>
    <numFmt numFmtId="199" formatCode="#,##0.0"/>
    <numFmt numFmtId="200" formatCode="000000"/>
    <numFmt numFmtId="201" formatCode="0.0%"/>
    <numFmt numFmtId="202" formatCode="_-* #,##0.0_р_._-;\-* #,##0.0_р_._-;_-* &quot;-&quot;??_р_._-;_-@_-"/>
    <numFmt numFmtId="203" formatCode="_-* #,##0.000_р_._-;\-* #,##0.000_р_._-;_-* &quot;-&quot;??_р_._-;_-@_-"/>
    <numFmt numFmtId="204" formatCode="_-* #,##0.0000_р_._-;\-* #,##0.0000_р_._-;_-* &quot;-&quot;??_р_._-;_-@_-"/>
    <numFmt numFmtId="205" formatCode="_-* #,##0.00000_р_._-;\-* #,##0.00000_р_._-;_-* &quot;-&quot;??_р_._-;_-@_-"/>
    <numFmt numFmtId="206" formatCode="#,##0.000"/>
  </numFmts>
  <fonts count="58">
    <font>
      <sz val="10"/>
      <name val="Arial Cyr"/>
      <family val="0"/>
    </font>
    <font>
      <sz val="10"/>
      <name val="Times New Roman"/>
      <family val="1"/>
    </font>
    <font>
      <b/>
      <sz val="10"/>
      <name val="Times New Roman"/>
      <family val="1"/>
    </font>
    <font>
      <b/>
      <sz val="12"/>
      <name val="Times New Roman"/>
      <family val="1"/>
    </font>
    <font>
      <b/>
      <sz val="11"/>
      <name val="Times New Roman"/>
      <family val="1"/>
    </font>
    <font>
      <sz val="8"/>
      <name val="Times New Roman"/>
      <family val="1"/>
    </font>
    <font>
      <u val="single"/>
      <sz val="10"/>
      <color indexed="12"/>
      <name val="Arial Cyr"/>
      <family val="0"/>
    </font>
    <font>
      <u val="single"/>
      <sz val="10"/>
      <color indexed="36"/>
      <name val="Arial Cyr"/>
      <family val="0"/>
    </font>
    <font>
      <sz val="9"/>
      <name val="Times New Roman"/>
      <family val="1"/>
    </font>
    <font>
      <sz val="8"/>
      <name val="Arial Cyr"/>
      <family val="0"/>
    </font>
    <font>
      <sz val="11"/>
      <name val="Times New Roman"/>
      <family val="1"/>
    </font>
    <font>
      <sz val="12"/>
      <name val="Times New Roman"/>
      <family val="1"/>
    </font>
    <font>
      <b/>
      <sz val="12"/>
      <color indexed="8"/>
      <name val="Times New Roman"/>
      <family val="1"/>
    </font>
    <font>
      <sz val="9"/>
      <color indexed="8"/>
      <name val="Times New Roman"/>
      <family val="1"/>
    </font>
    <font>
      <b/>
      <sz val="10"/>
      <color indexed="8"/>
      <name val="Times New Roman"/>
      <family val="1"/>
    </font>
    <font>
      <sz val="10"/>
      <color indexed="8"/>
      <name val="Times New Roman"/>
      <family val="1"/>
    </font>
    <font>
      <sz val="10"/>
      <name val="Arial"/>
      <family val="2"/>
    </font>
    <font>
      <b/>
      <sz val="14"/>
      <name val="Times New Roman"/>
      <family val="1"/>
    </font>
    <font>
      <i/>
      <sz val="10"/>
      <name val="Times New Roman"/>
      <family val="1"/>
    </font>
    <font>
      <sz val="12"/>
      <color indexed="8"/>
      <name val="Times New Roman"/>
      <family val="1"/>
    </font>
    <font>
      <b/>
      <sz val="18"/>
      <name val="Times New Roman"/>
      <family val="1"/>
    </font>
    <font>
      <sz val="10"/>
      <color indexed="8"/>
      <name val="Arial"/>
      <family val="2"/>
    </font>
    <font>
      <b/>
      <sz val="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9"/>
      <name val="Calibri"/>
      <family val="2"/>
    </font>
    <font>
      <sz val="18"/>
      <color indexed="54"/>
      <name val="Calibri Light"/>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6"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7"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69">
    <xf numFmtId="0" fontId="0" fillId="0" borderId="0" xfId="0" applyAlignment="1">
      <alignment/>
    </xf>
    <xf numFmtId="0" fontId="1" fillId="0" borderId="0" xfId="0" applyFont="1" applyFill="1" applyAlignment="1">
      <alignment/>
    </xf>
    <xf numFmtId="0" fontId="2"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right" vertical="center"/>
      <protection/>
    </xf>
    <xf numFmtId="0" fontId="2" fillId="0" borderId="0" xfId="0" applyNumberFormat="1" applyFont="1" applyFill="1" applyAlignment="1" applyProtection="1">
      <alignment/>
      <protection/>
    </xf>
    <xf numFmtId="0" fontId="1" fillId="0" borderId="12" xfId="55" applyFont="1" applyFill="1" applyBorder="1" applyAlignment="1">
      <alignment horizontal="left" vertical="justify" wrapText="1" readingOrder="2"/>
      <protection/>
    </xf>
    <xf numFmtId="0" fontId="1" fillId="0" borderId="0" xfId="0" applyNumberFormat="1" applyFont="1" applyFill="1" applyAlignment="1" applyProtection="1">
      <alignment/>
      <protection/>
    </xf>
    <xf numFmtId="49" fontId="10" fillId="0" borderId="10" xfId="0" applyNumberFormat="1" applyFont="1" applyBorder="1" applyAlignment="1">
      <alignment horizontal="center" vertical="top" wrapText="1"/>
    </xf>
    <xf numFmtId="0" fontId="10"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11" fillId="0" borderId="12" xfId="55" applyFont="1" applyFill="1" applyBorder="1">
      <alignment/>
      <protection/>
    </xf>
    <xf numFmtId="0" fontId="3" fillId="0" borderId="10" xfId="0" applyFont="1" applyFill="1" applyBorder="1" applyAlignment="1">
      <alignment horizontal="center" vertical="top" wrapText="1"/>
    </xf>
    <xf numFmtId="0" fontId="5" fillId="0" borderId="0" xfId="0" applyNumberFormat="1" applyFont="1" applyFill="1" applyAlignment="1" applyProtection="1">
      <alignment horizontal="center" vertical="center" wrapText="1"/>
      <protection/>
    </xf>
    <xf numFmtId="0" fontId="1" fillId="0" borderId="11" xfId="0" applyFont="1" applyFill="1" applyBorder="1" applyAlignment="1">
      <alignment horizontal="center"/>
    </xf>
    <xf numFmtId="0" fontId="17" fillId="0" borderId="11" xfId="0" applyNumberFormat="1" applyFont="1" applyFill="1" applyBorder="1" applyAlignment="1" applyProtection="1">
      <alignment horizontal="center" vertical="top"/>
      <protection/>
    </xf>
    <xf numFmtId="0" fontId="17"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3"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0" xfId="0" applyNumberFormat="1" applyFont="1" applyFill="1" applyAlignment="1" applyProtection="1">
      <alignment vertical="center"/>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199" fontId="14" fillId="0" borderId="10" xfId="50" applyNumberFormat="1" applyFont="1" applyBorder="1" applyAlignment="1">
      <alignment vertical="center"/>
      <protection/>
    </xf>
    <xf numFmtId="0" fontId="1" fillId="0" borderId="0" xfId="0" applyFont="1" applyFill="1" applyAlignment="1">
      <alignment vertical="center"/>
    </xf>
    <xf numFmtId="199" fontId="14" fillId="0" borderId="10" xfId="50" applyNumberFormat="1" applyFont="1" applyBorder="1">
      <alignment vertical="top"/>
      <protection/>
    </xf>
    <xf numFmtId="49" fontId="10" fillId="0" borderId="10" xfId="0" applyNumberFormat="1" applyFont="1" applyBorder="1" applyAlignment="1">
      <alignment horizontal="center" vertical="center" wrapText="1"/>
    </xf>
    <xf numFmtId="199" fontId="15" fillId="0" borderId="10" xfId="50" applyNumberFormat="1" applyFont="1" applyBorder="1">
      <alignment vertical="top"/>
      <protection/>
    </xf>
    <xf numFmtId="0" fontId="10" fillId="0" borderId="10" xfId="0" applyFont="1" applyBorder="1" applyAlignment="1">
      <alignment horizontal="center" vertical="center" wrapText="1"/>
    </xf>
    <xf numFmtId="199" fontId="8" fillId="0" borderId="10" xfId="0" applyNumberFormat="1" applyFont="1" applyFill="1" applyBorder="1" applyAlignment="1" applyProtection="1">
      <alignment vertical="top"/>
      <protection/>
    </xf>
    <xf numFmtId="199" fontId="13" fillId="0" borderId="10" xfId="0" applyNumberFormat="1" applyFont="1" applyBorder="1" applyAlignment="1">
      <alignment vertical="justify"/>
    </xf>
    <xf numFmtId="0" fontId="1" fillId="0" borderId="10" xfId="0" applyFont="1" applyFill="1" applyBorder="1" applyAlignment="1">
      <alignment horizontal="justify" vertical="top" wrapText="1"/>
    </xf>
    <xf numFmtId="0" fontId="18" fillId="0" borderId="10" xfId="0" applyFont="1" applyFill="1" applyBorder="1" applyAlignment="1">
      <alignment horizontal="justify" vertical="top" wrapText="1"/>
    </xf>
    <xf numFmtId="0" fontId="15" fillId="0" borderId="10" xfId="0" applyNumberFormat="1" applyFont="1" applyFill="1" applyBorder="1" applyAlignment="1">
      <alignment wrapText="1"/>
    </xf>
    <xf numFmtId="0" fontId="1" fillId="0" borderId="10" xfId="0" applyNumberFormat="1" applyFont="1" applyFill="1" applyBorder="1" applyAlignment="1">
      <alignment horizontal="justify" vertical="top" wrapText="1"/>
    </xf>
    <xf numFmtId="0" fontId="15" fillId="0" borderId="10" xfId="0" applyNumberFormat="1" applyFont="1" applyFill="1" applyBorder="1" applyAlignment="1">
      <alignment horizontal="justify" vertical="top" wrapText="1"/>
    </xf>
    <xf numFmtId="0" fontId="1" fillId="0" borderId="10" xfId="0" applyFont="1" applyFill="1" applyBorder="1" applyAlignment="1">
      <alignment wrapText="1"/>
    </xf>
    <xf numFmtId="0" fontId="1" fillId="0" borderId="10" xfId="0" applyNumberFormat="1" applyFont="1" applyFill="1" applyBorder="1" applyAlignment="1">
      <alignment horizontal="justify" vertical="top"/>
    </xf>
    <xf numFmtId="0" fontId="1" fillId="0" borderId="10" xfId="0" applyFont="1" applyFill="1" applyBorder="1" applyAlignment="1">
      <alignment/>
    </xf>
    <xf numFmtId="0" fontId="1" fillId="0" borderId="10" xfId="0" applyFont="1" applyBorder="1" applyAlignment="1">
      <alignment horizontal="justify" vertical="top" wrapText="1"/>
    </xf>
    <xf numFmtId="3" fontId="12" fillId="0" borderId="10" xfId="50" applyNumberFormat="1" applyFont="1" applyBorder="1" applyAlignment="1">
      <alignment vertical="center"/>
      <protection/>
    </xf>
    <xf numFmtId="3" fontId="19" fillId="0" borderId="10" xfId="50" applyNumberFormat="1" applyFont="1" applyBorder="1">
      <alignment vertical="top"/>
      <protection/>
    </xf>
    <xf numFmtId="3" fontId="12" fillId="0" borderId="10" xfId="50" applyNumberFormat="1" applyFont="1" applyBorder="1">
      <alignment vertical="top"/>
      <protection/>
    </xf>
    <xf numFmtId="3" fontId="11" fillId="0" borderId="10" xfId="0" applyNumberFormat="1" applyFont="1" applyFill="1" applyBorder="1" applyAlignment="1" applyProtection="1">
      <alignment vertical="top"/>
      <protection/>
    </xf>
    <xf numFmtId="3" fontId="19" fillId="0" borderId="10" xfId="0" applyNumberFormat="1" applyFont="1" applyBorder="1" applyAlignment="1">
      <alignment vertical="justify"/>
    </xf>
    <xf numFmtId="3" fontId="12" fillId="0" borderId="10" xfId="0" applyNumberFormat="1" applyFont="1" applyBorder="1" applyAlignment="1">
      <alignment vertical="justify"/>
    </xf>
    <xf numFmtId="199" fontId="12" fillId="0" borderId="10" xfId="50" applyNumberFormat="1" applyFont="1" applyBorder="1">
      <alignment vertical="top"/>
      <protection/>
    </xf>
    <xf numFmtId="199" fontId="19" fillId="0" borderId="10" xfId="50" applyNumberFormat="1" applyFont="1" applyBorder="1">
      <alignment vertical="top"/>
      <protection/>
    </xf>
    <xf numFmtId="0" fontId="1" fillId="0" borderId="16" xfId="0" applyNumberFormat="1" applyFont="1" applyFill="1" applyBorder="1" applyAlignment="1" applyProtection="1">
      <alignment/>
      <protection/>
    </xf>
    <xf numFmtId="3" fontId="1" fillId="0" borderId="0" xfId="0" applyNumberFormat="1" applyFont="1" applyFill="1" applyAlignment="1" applyProtection="1">
      <alignment/>
      <protection/>
    </xf>
    <xf numFmtId="0" fontId="1" fillId="0" borderId="10" xfId="0" applyNumberFormat="1" applyFont="1" applyFill="1" applyBorder="1" applyAlignment="1" applyProtection="1">
      <alignment vertical="center" wrapText="1"/>
      <protection/>
    </xf>
    <xf numFmtId="0" fontId="10" fillId="0" borderId="0" xfId="0" applyNumberFormat="1" applyFont="1" applyFill="1" applyAlignment="1" applyProtection="1">
      <alignment vertical="center" wrapText="1"/>
      <protection/>
    </xf>
    <xf numFmtId="0" fontId="17" fillId="0" borderId="0" xfId="0" applyNumberFormat="1" applyFont="1" applyFill="1" applyBorder="1" applyAlignment="1" applyProtection="1">
      <alignment vertical="top" wrapText="1"/>
      <protection/>
    </xf>
    <xf numFmtId="0" fontId="15" fillId="0" borderId="0" xfId="0" applyFont="1" applyFill="1" applyAlignment="1">
      <alignment vertical="center" wrapText="1"/>
    </xf>
    <xf numFmtId="4" fontId="12" fillId="0" borderId="10" xfId="0" applyNumberFormat="1" applyFont="1" applyBorder="1" applyAlignment="1">
      <alignment vertical="justify"/>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wrapText="1"/>
      <protection/>
    </xf>
    <xf numFmtId="0" fontId="20" fillId="0" borderId="0"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дод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dod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2"/>
      <sheetName val="дод2.1"/>
    </sheetNames>
    <sheetDataSet>
      <sheetData sheetId="0">
        <row r="9">
          <cell r="D9">
            <v>628000</v>
          </cell>
          <cell r="E9">
            <v>628000</v>
          </cell>
          <cell r="F9">
            <v>343000</v>
          </cell>
          <cell r="G9">
            <v>161600</v>
          </cell>
        </row>
        <row r="11">
          <cell r="D11">
            <v>35016900</v>
          </cell>
          <cell r="E11">
            <v>35016900</v>
          </cell>
          <cell r="F11">
            <v>21741200</v>
          </cell>
          <cell r="G11">
            <v>5892100</v>
          </cell>
          <cell r="I11">
            <v>140000</v>
          </cell>
        </row>
        <row r="13">
          <cell r="D13">
            <v>315700</v>
          </cell>
          <cell r="E13">
            <v>315700</v>
          </cell>
        </row>
        <row r="15">
          <cell r="D15">
            <v>1265900</v>
          </cell>
          <cell r="E15">
            <v>1265900</v>
          </cell>
          <cell r="F15">
            <v>920000</v>
          </cell>
          <cell r="G15">
            <v>118000</v>
          </cell>
        </row>
        <row r="16">
          <cell r="D16">
            <v>555700</v>
          </cell>
          <cell r="E16">
            <v>555700</v>
          </cell>
          <cell r="F16">
            <v>396000</v>
          </cell>
          <cell r="G16">
            <v>24500</v>
          </cell>
        </row>
        <row r="17">
          <cell r="D17">
            <v>582900</v>
          </cell>
          <cell r="E17">
            <v>582900</v>
          </cell>
          <cell r="F17">
            <v>380000</v>
          </cell>
          <cell r="G17">
            <v>27000</v>
          </cell>
        </row>
        <row r="18">
          <cell r="D18">
            <v>133300</v>
          </cell>
          <cell r="F18">
            <v>103400</v>
          </cell>
          <cell r="G18">
            <v>6000</v>
          </cell>
        </row>
        <row r="19">
          <cell r="D19">
            <v>27200</v>
          </cell>
          <cell r="E19">
            <v>27200</v>
          </cell>
        </row>
        <row r="21">
          <cell r="D21">
            <v>10098400</v>
          </cell>
          <cell r="E21">
            <v>10098400</v>
          </cell>
          <cell r="F21">
            <v>6718000</v>
          </cell>
          <cell r="G21">
            <v>1325500</v>
          </cell>
        </row>
        <row r="26">
          <cell r="D26">
            <v>3951100</v>
          </cell>
          <cell r="E26">
            <v>3951100</v>
          </cell>
          <cell r="F26">
            <v>2417500</v>
          </cell>
          <cell r="G26">
            <v>277200</v>
          </cell>
        </row>
        <row r="30">
          <cell r="D30">
            <v>304200</v>
          </cell>
          <cell r="E30">
            <v>304200</v>
          </cell>
        </row>
        <row r="34">
          <cell r="D34">
            <v>987200</v>
          </cell>
          <cell r="E34">
            <v>987200</v>
          </cell>
        </row>
        <row r="35">
          <cell r="D35">
            <v>782700</v>
          </cell>
          <cell r="E35">
            <v>782700</v>
          </cell>
        </row>
        <row r="37">
          <cell r="D37" t="str">
            <v>142400</v>
          </cell>
          <cell r="E37" t="str">
            <v>142400</v>
          </cell>
        </row>
        <row r="38">
          <cell r="D38">
            <v>40500</v>
          </cell>
          <cell r="E38">
            <v>40500</v>
          </cell>
        </row>
        <row r="39">
          <cell r="D39">
            <v>157400</v>
          </cell>
          <cell r="E39">
            <v>157400</v>
          </cell>
        </row>
        <row r="40">
          <cell r="D40">
            <v>111300</v>
          </cell>
          <cell r="E40">
            <v>111300</v>
          </cell>
        </row>
        <row r="42">
          <cell r="D42">
            <v>54900</v>
          </cell>
          <cell r="E42">
            <v>54900</v>
          </cell>
        </row>
        <row r="43">
          <cell r="D43">
            <v>314800</v>
          </cell>
          <cell r="E43">
            <v>314800</v>
          </cell>
        </row>
        <row r="45">
          <cell r="D45">
            <v>185600</v>
          </cell>
          <cell r="E45">
            <v>185600</v>
          </cell>
        </row>
        <row r="46">
          <cell r="D46">
            <v>212300</v>
          </cell>
          <cell r="E46">
            <v>212300</v>
          </cell>
        </row>
        <row r="47">
          <cell r="D47">
            <v>318600</v>
          </cell>
          <cell r="E47">
            <v>318600</v>
          </cell>
        </row>
        <row r="48">
          <cell r="D48">
            <v>140950</v>
          </cell>
          <cell r="E48">
            <v>140950</v>
          </cell>
        </row>
        <row r="49">
          <cell r="D49">
            <v>11918570</v>
          </cell>
          <cell r="E49">
            <v>11918570</v>
          </cell>
        </row>
        <row r="50">
          <cell r="D50">
            <v>1170730</v>
          </cell>
          <cell r="E50">
            <v>1170730</v>
          </cell>
        </row>
        <row r="51">
          <cell r="D51">
            <v>2845300</v>
          </cell>
          <cell r="E51">
            <v>2845300</v>
          </cell>
        </row>
        <row r="52">
          <cell r="D52">
            <v>794185</v>
          </cell>
          <cell r="E52">
            <v>794185</v>
          </cell>
        </row>
        <row r="54">
          <cell r="D54">
            <v>9522200</v>
          </cell>
          <cell r="E54">
            <v>9522200</v>
          </cell>
        </row>
        <row r="55">
          <cell r="D55">
            <v>2105300</v>
          </cell>
          <cell r="E55">
            <v>2105300</v>
          </cell>
        </row>
        <row r="56">
          <cell r="D56">
            <v>4527900</v>
          </cell>
          <cell r="E56">
            <v>4527900</v>
          </cell>
        </row>
        <row r="57">
          <cell r="D57">
            <v>81000</v>
          </cell>
          <cell r="E57">
            <v>81000</v>
          </cell>
        </row>
        <row r="58">
          <cell r="D58">
            <v>287160</v>
          </cell>
          <cell r="E58">
            <v>287160</v>
          </cell>
        </row>
        <row r="60">
          <cell r="D60">
            <v>108200</v>
          </cell>
          <cell r="E60">
            <v>108200</v>
          </cell>
          <cell r="F60">
            <v>82400</v>
          </cell>
        </row>
        <row r="62">
          <cell r="D62">
            <v>8700</v>
          </cell>
          <cell r="E62">
            <v>8700</v>
          </cell>
        </row>
        <row r="63">
          <cell r="D63">
            <v>25000</v>
          </cell>
          <cell r="E63">
            <v>25000</v>
          </cell>
        </row>
        <row r="64">
          <cell r="D64">
            <v>40000</v>
          </cell>
          <cell r="E64">
            <v>40000</v>
          </cell>
        </row>
        <row r="65">
          <cell r="D65">
            <v>2681800</v>
          </cell>
          <cell r="E65">
            <v>2681800</v>
          </cell>
          <cell r="F65">
            <v>1980000</v>
          </cell>
          <cell r="G65">
            <v>205700</v>
          </cell>
          <cell r="I65">
            <v>162000</v>
          </cell>
        </row>
        <row r="68">
          <cell r="D68">
            <v>3744305</v>
          </cell>
          <cell r="E68">
            <v>3744305</v>
          </cell>
        </row>
        <row r="71">
          <cell r="D71">
            <v>943600</v>
          </cell>
          <cell r="E71">
            <v>943600</v>
          </cell>
          <cell r="F71">
            <v>765500</v>
          </cell>
          <cell r="G71">
            <v>7900</v>
          </cell>
          <cell r="I71">
            <v>1000</v>
          </cell>
          <cell r="J71">
            <v>1000</v>
          </cell>
        </row>
        <row r="72">
          <cell r="D72">
            <v>91800</v>
          </cell>
          <cell r="E72">
            <v>91800</v>
          </cell>
          <cell r="F72">
            <v>60700</v>
          </cell>
          <cell r="G72">
            <v>6400</v>
          </cell>
          <cell r="I72">
            <v>1000</v>
          </cell>
          <cell r="J72">
            <v>1000</v>
          </cell>
        </row>
        <row r="73">
          <cell r="D73">
            <v>714300</v>
          </cell>
          <cell r="E73">
            <v>714300</v>
          </cell>
          <cell r="F73">
            <v>416000</v>
          </cell>
          <cell r="G73">
            <v>133100</v>
          </cell>
          <cell r="I73">
            <v>45000</v>
          </cell>
          <cell r="J73">
            <v>45000</v>
          </cell>
        </row>
        <row r="74">
          <cell r="D74">
            <v>1230500</v>
          </cell>
          <cell r="E74">
            <v>1230500</v>
          </cell>
          <cell r="F74">
            <v>964000</v>
          </cell>
          <cell r="G74">
            <v>37600</v>
          </cell>
          <cell r="I74">
            <v>88000</v>
          </cell>
        </row>
        <row r="75">
          <cell r="D75">
            <v>79600</v>
          </cell>
          <cell r="E75">
            <v>79600</v>
          </cell>
          <cell r="F75">
            <v>53800</v>
          </cell>
          <cell r="G75">
            <v>6800</v>
          </cell>
        </row>
        <row r="80">
          <cell r="D80">
            <v>500500</v>
          </cell>
          <cell r="E80">
            <v>500500</v>
          </cell>
          <cell r="F80">
            <v>370000</v>
          </cell>
          <cell r="G80">
            <v>36500</v>
          </cell>
        </row>
        <row r="93">
          <cell r="D93">
            <v>15000</v>
          </cell>
          <cell r="E93">
            <v>15000</v>
          </cell>
        </row>
        <row r="95">
          <cell r="D95">
            <v>10000</v>
          </cell>
        </row>
        <row r="105">
          <cell r="D105">
            <v>3397000</v>
          </cell>
          <cell r="E105">
            <v>3397000</v>
          </cell>
        </row>
      </sheetData>
      <sheetData sheetId="1">
        <row r="9">
          <cell r="D9">
            <v>6700</v>
          </cell>
        </row>
        <row r="11">
          <cell r="D11">
            <v>955604.73</v>
          </cell>
          <cell r="E11">
            <v>955604.73</v>
          </cell>
          <cell r="I11">
            <v>600000</v>
          </cell>
          <cell r="M11">
            <v>600000</v>
          </cell>
          <cell r="N11">
            <v>600000</v>
          </cell>
        </row>
        <row r="15">
          <cell r="D15">
            <v>18400</v>
          </cell>
          <cell r="E15">
            <v>18400</v>
          </cell>
        </row>
        <row r="16">
          <cell r="D16">
            <v>7900</v>
          </cell>
          <cell r="E16">
            <v>7900</v>
          </cell>
        </row>
        <row r="17">
          <cell r="D17">
            <v>7600</v>
          </cell>
          <cell r="E17">
            <v>7600</v>
          </cell>
        </row>
        <row r="18">
          <cell r="D18">
            <v>2000</v>
          </cell>
          <cell r="E18">
            <v>2000</v>
          </cell>
        </row>
        <row r="21">
          <cell r="D21">
            <v>95000</v>
          </cell>
          <cell r="E21">
            <v>95000</v>
          </cell>
          <cell r="I21">
            <v>17000</v>
          </cell>
          <cell r="M21">
            <v>17000</v>
          </cell>
        </row>
        <row r="57">
          <cell r="D57">
            <v>23000</v>
          </cell>
          <cell r="E57">
            <v>23000</v>
          </cell>
        </row>
        <row r="59">
          <cell r="D59">
            <v>26000</v>
          </cell>
          <cell r="E59">
            <v>26000</v>
          </cell>
        </row>
        <row r="60">
          <cell r="D60">
            <v>1600</v>
          </cell>
          <cell r="E60">
            <v>1600</v>
          </cell>
        </row>
        <row r="64">
          <cell r="D64">
            <v>10000</v>
          </cell>
          <cell r="E64">
            <v>10000</v>
          </cell>
        </row>
        <row r="65">
          <cell r="D65">
            <v>39600</v>
          </cell>
          <cell r="E65">
            <v>39600</v>
          </cell>
        </row>
        <row r="66">
          <cell r="D66">
            <v>19000</v>
          </cell>
          <cell r="E66">
            <v>19000</v>
          </cell>
        </row>
        <row r="71">
          <cell r="D71">
            <v>15300</v>
          </cell>
          <cell r="E71">
            <v>15300</v>
          </cell>
        </row>
        <row r="72">
          <cell r="D72">
            <v>1300</v>
          </cell>
          <cell r="E72">
            <v>1300</v>
          </cell>
        </row>
        <row r="73">
          <cell r="D73">
            <v>68300</v>
          </cell>
          <cell r="E73">
            <v>68300</v>
          </cell>
        </row>
        <row r="74">
          <cell r="D74">
            <v>69300</v>
          </cell>
          <cell r="E74">
            <v>69300</v>
          </cell>
        </row>
        <row r="75">
          <cell r="D75">
            <v>1000</v>
          </cell>
          <cell r="E75">
            <v>1000</v>
          </cell>
        </row>
        <row r="79">
          <cell r="D79">
            <v>15000</v>
          </cell>
          <cell r="E79">
            <v>15000</v>
          </cell>
        </row>
        <row r="80">
          <cell r="D80">
            <v>7400</v>
          </cell>
          <cell r="E80">
            <v>7400</v>
          </cell>
        </row>
        <row r="85">
          <cell r="I85">
            <v>100000</v>
          </cell>
        </row>
        <row r="95">
          <cell r="D95">
            <v>10000</v>
          </cell>
          <cell r="E95">
            <v>10000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6"/>
  <sheetViews>
    <sheetView zoomScalePageLayoutView="0" workbookViewId="0" topLeftCell="D1">
      <selection activeCell="F29" sqref="F29"/>
    </sheetView>
  </sheetViews>
  <sheetFormatPr defaultColWidth="7.875" defaultRowHeight="12.75"/>
  <cols>
    <col min="1" max="1" width="3.25390625" style="6" hidden="1" customWidth="1"/>
    <col min="2" max="3" width="10.00390625" style="6" customWidth="1"/>
    <col min="4" max="4" width="78.625" style="6" customWidth="1"/>
    <col min="5" max="5" width="14.875" style="6" customWidth="1"/>
    <col min="6" max="6" width="12.75390625" style="6" customWidth="1"/>
    <col min="7" max="7" width="12.00390625" style="6" customWidth="1"/>
    <col min="8" max="10" width="10.875" style="6" customWidth="1"/>
    <col min="11" max="11" width="11.875" style="6" customWidth="1"/>
    <col min="12" max="15" width="10.875" style="6" customWidth="1"/>
    <col min="16" max="16" width="14.375" style="6" customWidth="1"/>
    <col min="17" max="17" width="7.875" style="1" customWidth="1"/>
    <col min="18" max="16384" width="7.875" style="1" customWidth="1"/>
  </cols>
  <sheetData>
    <row r="1" spans="5:17" ht="80.25" customHeight="1">
      <c r="E1" s="12"/>
      <c r="F1" s="12"/>
      <c r="G1" s="12"/>
      <c r="H1" s="12"/>
      <c r="I1" s="12"/>
      <c r="J1" s="12"/>
      <c r="K1" s="12"/>
      <c r="L1" s="12"/>
      <c r="M1" s="60" t="s">
        <v>160</v>
      </c>
      <c r="N1" s="60"/>
      <c r="O1" s="60"/>
      <c r="P1" s="60"/>
      <c r="Q1" s="52"/>
    </row>
    <row r="2" spans="2:17" ht="45" customHeight="1">
      <c r="B2" s="61" t="s">
        <v>155</v>
      </c>
      <c r="C2" s="61"/>
      <c r="D2" s="61"/>
      <c r="E2" s="61"/>
      <c r="F2" s="61"/>
      <c r="G2" s="61"/>
      <c r="H2" s="61"/>
      <c r="I2" s="61"/>
      <c r="J2" s="61"/>
      <c r="K2" s="61"/>
      <c r="L2" s="61"/>
      <c r="M2" s="61"/>
      <c r="N2" s="61"/>
      <c r="O2" s="61"/>
      <c r="P2" s="61"/>
      <c r="Q2" s="53"/>
    </row>
    <row r="3" spans="2:16" ht="18.75">
      <c r="B3" s="13"/>
      <c r="C3" s="13"/>
      <c r="D3" s="13"/>
      <c r="E3" s="13"/>
      <c r="F3" s="13"/>
      <c r="G3" s="14"/>
      <c r="H3" s="13"/>
      <c r="I3" s="13"/>
      <c r="J3" s="15"/>
      <c r="K3" s="16"/>
      <c r="L3" s="16"/>
      <c r="M3" s="16"/>
      <c r="N3" s="16"/>
      <c r="O3" s="16"/>
      <c r="P3" s="3" t="s">
        <v>124</v>
      </c>
    </row>
    <row r="4" spans="1:16" ht="21.75" customHeight="1">
      <c r="A4" s="17"/>
      <c r="B4" s="65" t="s">
        <v>125</v>
      </c>
      <c r="C4" s="68" t="s">
        <v>126</v>
      </c>
      <c r="D4" s="62" t="s">
        <v>152</v>
      </c>
      <c r="E4" s="56" t="s">
        <v>43</v>
      </c>
      <c r="F4" s="56"/>
      <c r="G4" s="56"/>
      <c r="H4" s="56"/>
      <c r="I4" s="56"/>
      <c r="J4" s="56" t="s">
        <v>44</v>
      </c>
      <c r="K4" s="56"/>
      <c r="L4" s="56"/>
      <c r="M4" s="56"/>
      <c r="N4" s="56"/>
      <c r="O4" s="56"/>
      <c r="P4" s="56" t="s">
        <v>45</v>
      </c>
    </row>
    <row r="5" spans="1:16" ht="16.5" customHeight="1">
      <c r="A5" s="18"/>
      <c r="B5" s="66"/>
      <c r="C5" s="68"/>
      <c r="D5" s="63"/>
      <c r="E5" s="57" t="s">
        <v>46</v>
      </c>
      <c r="F5" s="58" t="s">
        <v>127</v>
      </c>
      <c r="G5" s="57" t="s">
        <v>63</v>
      </c>
      <c r="H5" s="57"/>
      <c r="I5" s="58" t="s">
        <v>128</v>
      </c>
      <c r="J5" s="57" t="s">
        <v>46</v>
      </c>
      <c r="K5" s="58" t="s">
        <v>127</v>
      </c>
      <c r="L5" s="57" t="s">
        <v>63</v>
      </c>
      <c r="M5" s="57"/>
      <c r="N5" s="58" t="s">
        <v>128</v>
      </c>
      <c r="O5" s="2" t="s">
        <v>63</v>
      </c>
      <c r="P5" s="56"/>
    </row>
    <row r="6" spans="1:16" ht="20.25" customHeight="1">
      <c r="A6" s="19"/>
      <c r="B6" s="66"/>
      <c r="C6" s="68"/>
      <c r="D6" s="63"/>
      <c r="E6" s="57"/>
      <c r="F6" s="58"/>
      <c r="G6" s="57" t="s">
        <v>47</v>
      </c>
      <c r="H6" s="57" t="s">
        <v>48</v>
      </c>
      <c r="I6" s="58"/>
      <c r="J6" s="57"/>
      <c r="K6" s="58"/>
      <c r="L6" s="57" t="s">
        <v>47</v>
      </c>
      <c r="M6" s="57" t="s">
        <v>48</v>
      </c>
      <c r="N6" s="58"/>
      <c r="O6" s="57" t="s">
        <v>62</v>
      </c>
      <c r="P6" s="56"/>
    </row>
    <row r="7" spans="1:16" ht="45.75" customHeight="1">
      <c r="A7" s="20"/>
      <c r="B7" s="67"/>
      <c r="C7" s="68"/>
      <c r="D7" s="64"/>
      <c r="E7" s="57"/>
      <c r="F7" s="58"/>
      <c r="G7" s="57"/>
      <c r="H7" s="57"/>
      <c r="I7" s="58"/>
      <c r="J7" s="57"/>
      <c r="K7" s="58"/>
      <c r="L7" s="57"/>
      <c r="M7" s="57"/>
      <c r="N7" s="58"/>
      <c r="O7" s="57"/>
      <c r="P7" s="56"/>
    </row>
    <row r="8" spans="1:16" s="25" customFormat="1" ht="21" customHeight="1">
      <c r="A8" s="21"/>
      <c r="B8" s="22"/>
      <c r="C8" s="22" t="s">
        <v>68</v>
      </c>
      <c r="D8" s="23" t="s">
        <v>131</v>
      </c>
      <c r="E8" s="41">
        <f>SUM(E9:E10)</f>
        <v>898000</v>
      </c>
      <c r="F8" s="41">
        <f>SUM(F9:F10)</f>
        <v>898000</v>
      </c>
      <c r="G8" s="41">
        <f>SUM(G9:G10)</f>
        <v>343000</v>
      </c>
      <c r="H8" s="41">
        <f>SUM(H9:H10)</f>
        <v>161600</v>
      </c>
      <c r="I8" s="24"/>
      <c r="J8" s="41">
        <f>J10+J9</f>
        <v>30000</v>
      </c>
      <c r="K8" s="41">
        <f>SUM(K9:K10)</f>
        <v>30000</v>
      </c>
      <c r="L8" s="41">
        <f>SUM(L9:L10)</f>
        <v>0</v>
      </c>
      <c r="M8" s="41">
        <f>SUM(M9:M10)</f>
        <v>30000</v>
      </c>
      <c r="N8" s="41">
        <f>SUM(N9:N10)</f>
        <v>0</v>
      </c>
      <c r="O8" s="24"/>
      <c r="P8" s="41">
        <f>SUM(E8+J8)</f>
        <v>928000</v>
      </c>
    </row>
    <row r="9" spans="2:16" ht="15.75">
      <c r="B9" s="27" t="s">
        <v>74</v>
      </c>
      <c r="C9" s="27" t="s">
        <v>129</v>
      </c>
      <c r="D9" s="32" t="s">
        <v>49</v>
      </c>
      <c r="E9" s="42">
        <f>'[1]дод2'!$D$9</f>
        <v>628000</v>
      </c>
      <c r="F9" s="42">
        <f>'[1]дод2'!$E$9</f>
        <v>628000</v>
      </c>
      <c r="G9" s="42">
        <f>'[1]дод2'!$F$9</f>
        <v>343000</v>
      </c>
      <c r="H9" s="42">
        <f>'[1]дод2'!$G$9</f>
        <v>161600</v>
      </c>
      <c r="I9" s="26"/>
      <c r="J9" s="42"/>
      <c r="K9" s="42"/>
      <c r="L9" s="26"/>
      <c r="M9" s="26"/>
      <c r="N9" s="26"/>
      <c r="O9" s="26"/>
      <c r="P9" s="41">
        <f aca="true" t="shared" si="0" ref="P9:P74">SUM(E9+J9)</f>
        <v>628000</v>
      </c>
    </row>
    <row r="10" spans="2:16" ht="15.75">
      <c r="B10" s="29">
        <v>250404</v>
      </c>
      <c r="C10" s="27" t="s">
        <v>135</v>
      </c>
      <c r="D10" s="32" t="s">
        <v>54</v>
      </c>
      <c r="E10" s="42">
        <v>270000</v>
      </c>
      <c r="F10" s="42">
        <v>270000</v>
      </c>
      <c r="G10" s="28"/>
      <c r="H10" s="28"/>
      <c r="I10" s="28"/>
      <c r="J10" s="42">
        <v>30000</v>
      </c>
      <c r="K10" s="42">
        <v>30000</v>
      </c>
      <c r="L10" s="28"/>
      <c r="M10" s="42">
        <v>30000</v>
      </c>
      <c r="N10" s="28"/>
      <c r="O10" s="28"/>
      <c r="P10" s="41">
        <f t="shared" si="0"/>
        <v>300000</v>
      </c>
    </row>
    <row r="11" spans="2:16" ht="15.75">
      <c r="B11" s="29"/>
      <c r="C11" s="22" t="s">
        <v>69</v>
      </c>
      <c r="D11" s="11" t="s">
        <v>55</v>
      </c>
      <c r="E11" s="43">
        <f>SUM(E12:E25)</f>
        <v>17109500</v>
      </c>
      <c r="F11" s="43">
        <f>SUM(F12:F25)</f>
        <v>17109500</v>
      </c>
      <c r="G11" s="43">
        <f>SUM(G12:G25)</f>
        <v>11115500</v>
      </c>
      <c r="H11" s="43">
        <f>SUM(H12:H25)</f>
        <v>1808400</v>
      </c>
      <c r="I11" s="28"/>
      <c r="J11" s="43">
        <f aca="true" t="shared" si="1" ref="J11:O11">SUM(J12:J25)</f>
        <v>162000</v>
      </c>
      <c r="K11" s="43">
        <f t="shared" si="1"/>
        <v>162000</v>
      </c>
      <c r="L11" s="43">
        <f t="shared" si="1"/>
        <v>6370</v>
      </c>
      <c r="M11" s="47">
        <f t="shared" si="1"/>
        <v>0</v>
      </c>
      <c r="N11" s="47">
        <f t="shared" si="1"/>
        <v>0</v>
      </c>
      <c r="O11" s="47">
        <f t="shared" si="1"/>
        <v>0</v>
      </c>
      <c r="P11" s="41">
        <f t="shared" si="0"/>
        <v>17271500</v>
      </c>
    </row>
    <row r="12" spans="2:16" ht="19.5" customHeight="1">
      <c r="B12" s="27" t="s">
        <v>73</v>
      </c>
      <c r="C12" s="27" t="s">
        <v>136</v>
      </c>
      <c r="D12" s="32" t="s">
        <v>8</v>
      </c>
      <c r="E12" s="42">
        <f>'[1]дод2'!$D$21</f>
        <v>10098400</v>
      </c>
      <c r="F12" s="42">
        <f>'[1]дод2'!$E$21</f>
        <v>10098400</v>
      </c>
      <c r="G12" s="42">
        <f>'[1]дод2'!$F$21</f>
        <v>6718000</v>
      </c>
      <c r="H12" s="42">
        <f>'[1]дод2'!$G$21</f>
        <v>1325500</v>
      </c>
      <c r="I12" s="28"/>
      <c r="J12" s="42"/>
      <c r="K12" s="42"/>
      <c r="L12" s="42"/>
      <c r="M12" s="42"/>
      <c r="N12" s="28"/>
      <c r="O12" s="28"/>
      <c r="P12" s="41">
        <f t="shared" si="0"/>
        <v>10098400</v>
      </c>
    </row>
    <row r="13" spans="2:16" ht="15.75">
      <c r="B13" s="27" t="s">
        <v>119</v>
      </c>
      <c r="C13" s="27"/>
      <c r="D13" s="32" t="s">
        <v>72</v>
      </c>
      <c r="E13" s="42">
        <f>'[1]дод2'!$D$26</f>
        <v>3951100</v>
      </c>
      <c r="F13" s="42">
        <f>'[1]дод2'!$E$26</f>
        <v>3951100</v>
      </c>
      <c r="G13" s="42">
        <f>'[1]дод2'!$F$26</f>
        <v>2417500</v>
      </c>
      <c r="H13" s="42">
        <f>'[1]дод2'!$G$26</f>
        <v>277200</v>
      </c>
      <c r="I13" s="28"/>
      <c r="J13" s="42"/>
      <c r="K13" s="28"/>
      <c r="L13" s="28"/>
      <c r="M13" s="28"/>
      <c r="N13" s="28"/>
      <c r="O13" s="28"/>
      <c r="P13" s="41">
        <f t="shared" si="0"/>
        <v>3951100</v>
      </c>
    </row>
    <row r="14" spans="2:16" ht="14.25" customHeight="1" hidden="1">
      <c r="B14" s="7" t="s">
        <v>120</v>
      </c>
      <c r="C14" s="27"/>
      <c r="D14" s="32" t="s">
        <v>33</v>
      </c>
      <c r="E14" s="43"/>
      <c r="F14" s="43"/>
      <c r="G14" s="43"/>
      <c r="H14" s="43"/>
      <c r="I14" s="26"/>
      <c r="J14" s="43"/>
      <c r="K14" s="26"/>
      <c r="L14" s="26"/>
      <c r="M14" s="26"/>
      <c r="N14" s="26"/>
      <c r="O14" s="26"/>
      <c r="P14" s="41">
        <f t="shared" si="0"/>
        <v>0</v>
      </c>
    </row>
    <row r="15" spans="2:16" ht="18" customHeight="1" hidden="1">
      <c r="B15" s="7"/>
      <c r="C15" s="27"/>
      <c r="D15" s="33" t="s">
        <v>34</v>
      </c>
      <c r="E15" s="43"/>
      <c r="F15" s="43"/>
      <c r="G15" s="43"/>
      <c r="H15" s="43"/>
      <c r="I15" s="26"/>
      <c r="J15" s="43"/>
      <c r="K15" s="26"/>
      <c r="L15" s="26"/>
      <c r="M15" s="26"/>
      <c r="N15" s="26"/>
      <c r="O15" s="26"/>
      <c r="P15" s="41">
        <f t="shared" si="0"/>
        <v>0</v>
      </c>
    </row>
    <row r="16" spans="2:16" ht="13.5" customHeight="1">
      <c r="B16" s="7" t="s">
        <v>158</v>
      </c>
      <c r="C16" s="27"/>
      <c r="D16" s="32" t="s">
        <v>159</v>
      </c>
      <c r="E16" s="42">
        <f>'[1]дод2'!$D$30</f>
        <v>304200</v>
      </c>
      <c r="F16" s="42">
        <f>'[1]дод2'!$E$30</f>
        <v>304200</v>
      </c>
      <c r="G16" s="43"/>
      <c r="H16" s="43"/>
      <c r="I16" s="26"/>
      <c r="J16" s="43"/>
      <c r="K16" s="26"/>
      <c r="L16" s="26"/>
      <c r="M16" s="26"/>
      <c r="N16" s="26"/>
      <c r="O16" s="26"/>
      <c r="P16" s="41"/>
    </row>
    <row r="17" spans="2:16" ht="15.75">
      <c r="B17" s="27" t="s">
        <v>105</v>
      </c>
      <c r="C17" s="27" t="s">
        <v>137</v>
      </c>
      <c r="D17" s="32" t="s">
        <v>20</v>
      </c>
      <c r="E17" s="44">
        <f>'[1]дод2'!$D$65</f>
        <v>2681800</v>
      </c>
      <c r="F17" s="44">
        <f>'[1]дод2'!$E$65</f>
        <v>2681800</v>
      </c>
      <c r="G17" s="44">
        <f>'[1]дод2'!$F$65</f>
        <v>1980000</v>
      </c>
      <c r="H17" s="44">
        <f>'[1]дод2'!$G$65</f>
        <v>205700</v>
      </c>
      <c r="I17" s="30"/>
      <c r="J17" s="44">
        <f>'[1]дод2'!$I$65</f>
        <v>162000</v>
      </c>
      <c r="K17" s="44">
        <v>162000</v>
      </c>
      <c r="L17" s="44">
        <v>6370</v>
      </c>
      <c r="M17" s="30"/>
      <c r="N17" s="30"/>
      <c r="O17" s="30"/>
      <c r="P17" s="41">
        <f t="shared" si="0"/>
        <v>2843800</v>
      </c>
    </row>
    <row r="18" spans="2:16" ht="12.75" customHeight="1" hidden="1">
      <c r="B18" s="29">
        <v>120201</v>
      </c>
      <c r="C18" s="22"/>
      <c r="D18" s="32" t="s">
        <v>27</v>
      </c>
      <c r="E18" s="44"/>
      <c r="F18" s="44"/>
      <c r="G18" s="30"/>
      <c r="H18" s="30"/>
      <c r="I18" s="30"/>
      <c r="J18" s="44"/>
      <c r="K18" s="30"/>
      <c r="L18" s="30"/>
      <c r="M18" s="30"/>
      <c r="N18" s="30"/>
      <c r="O18" s="30"/>
      <c r="P18" s="41">
        <f t="shared" si="0"/>
        <v>0</v>
      </c>
    </row>
    <row r="19" spans="2:16" ht="12" customHeight="1" hidden="1">
      <c r="B19" s="29">
        <v>130102</v>
      </c>
      <c r="C19" s="22"/>
      <c r="D19" s="32" t="s">
        <v>28</v>
      </c>
      <c r="E19" s="42"/>
      <c r="F19" s="42"/>
      <c r="G19" s="28"/>
      <c r="H19" s="28"/>
      <c r="I19" s="28"/>
      <c r="J19" s="42"/>
      <c r="K19" s="28"/>
      <c r="L19" s="28"/>
      <c r="M19" s="28"/>
      <c r="N19" s="28"/>
      <c r="O19" s="28"/>
      <c r="P19" s="41">
        <f t="shared" si="0"/>
        <v>0</v>
      </c>
    </row>
    <row r="20" spans="2:16" ht="14.25" customHeight="1" hidden="1">
      <c r="B20" s="29">
        <v>160101</v>
      </c>
      <c r="C20" s="27"/>
      <c r="D20" s="32" t="s">
        <v>64</v>
      </c>
      <c r="E20" s="45"/>
      <c r="F20" s="45"/>
      <c r="G20" s="31"/>
      <c r="H20" s="31"/>
      <c r="I20" s="31"/>
      <c r="J20" s="45"/>
      <c r="K20" s="31"/>
      <c r="L20" s="31"/>
      <c r="M20" s="31"/>
      <c r="N20" s="31"/>
      <c r="O20" s="31"/>
      <c r="P20" s="41">
        <f t="shared" si="0"/>
        <v>0</v>
      </c>
    </row>
    <row r="21" spans="2:16" ht="11.25" customHeight="1" hidden="1">
      <c r="B21" s="29">
        <v>250354</v>
      </c>
      <c r="C21" s="22"/>
      <c r="D21" s="32" t="s">
        <v>65</v>
      </c>
      <c r="E21" s="42"/>
      <c r="F21" s="42"/>
      <c r="G21" s="28"/>
      <c r="H21" s="28"/>
      <c r="I21" s="28"/>
      <c r="J21" s="42"/>
      <c r="K21" s="28"/>
      <c r="L21" s="28"/>
      <c r="M21" s="28"/>
      <c r="N21" s="28"/>
      <c r="O21" s="28"/>
      <c r="P21" s="41">
        <f t="shared" si="0"/>
        <v>0</v>
      </c>
    </row>
    <row r="22" spans="2:16" ht="15" customHeight="1" hidden="1">
      <c r="B22" s="29">
        <v>150122</v>
      </c>
      <c r="C22" s="22"/>
      <c r="D22" s="32" t="s">
        <v>66</v>
      </c>
      <c r="E22" s="42"/>
      <c r="F22" s="42"/>
      <c r="G22" s="28"/>
      <c r="H22" s="28"/>
      <c r="I22" s="28"/>
      <c r="J22" s="42"/>
      <c r="K22" s="28"/>
      <c r="L22" s="28"/>
      <c r="M22" s="28"/>
      <c r="N22" s="28"/>
      <c r="O22" s="28"/>
      <c r="P22" s="41">
        <f t="shared" si="0"/>
        <v>0</v>
      </c>
    </row>
    <row r="23" spans="2:16" ht="15.75">
      <c r="B23" s="29">
        <v>210105</v>
      </c>
      <c r="C23" s="27" t="s">
        <v>139</v>
      </c>
      <c r="D23" s="5" t="s">
        <v>121</v>
      </c>
      <c r="E23" s="42">
        <f>'[1]дод2'!$D$93</f>
        <v>15000</v>
      </c>
      <c r="F23" s="42">
        <f>'[1]дод2'!$E$93</f>
        <v>15000</v>
      </c>
      <c r="G23" s="28"/>
      <c r="H23" s="28"/>
      <c r="I23" s="28"/>
      <c r="J23" s="42"/>
      <c r="K23" s="28"/>
      <c r="L23" s="28"/>
      <c r="M23" s="28"/>
      <c r="N23" s="28"/>
      <c r="O23" s="28"/>
      <c r="P23" s="41">
        <f t="shared" si="0"/>
        <v>15000</v>
      </c>
    </row>
    <row r="24" spans="2:16" ht="14.25" customHeight="1" hidden="1">
      <c r="B24" s="29">
        <v>250344</v>
      </c>
      <c r="C24" s="27" t="s">
        <v>140</v>
      </c>
      <c r="D24" s="32" t="s">
        <v>53</v>
      </c>
      <c r="E24" s="42"/>
      <c r="F24" s="42"/>
      <c r="G24" s="28"/>
      <c r="H24" s="28"/>
      <c r="I24" s="28"/>
      <c r="J24" s="42"/>
      <c r="K24" s="28"/>
      <c r="L24" s="28"/>
      <c r="M24" s="28"/>
      <c r="N24" s="28"/>
      <c r="O24" s="28"/>
      <c r="P24" s="41">
        <f t="shared" si="0"/>
        <v>0</v>
      </c>
    </row>
    <row r="25" spans="2:16" ht="15.75">
      <c r="B25" s="29">
        <v>250404</v>
      </c>
      <c r="C25" s="27" t="s">
        <v>135</v>
      </c>
      <c r="D25" s="32" t="s">
        <v>54</v>
      </c>
      <c r="E25" s="42">
        <v>59000</v>
      </c>
      <c r="F25" s="42">
        <v>59000</v>
      </c>
      <c r="G25" s="28"/>
      <c r="H25" s="28"/>
      <c r="I25" s="28"/>
      <c r="J25" s="42"/>
      <c r="K25" s="28"/>
      <c r="L25" s="28"/>
      <c r="M25" s="28"/>
      <c r="N25" s="28"/>
      <c r="O25" s="28"/>
      <c r="P25" s="41">
        <f t="shared" si="0"/>
        <v>59000</v>
      </c>
    </row>
    <row r="26" spans="2:16" ht="15.75">
      <c r="B26" s="29"/>
      <c r="C26" s="22" t="s">
        <v>67</v>
      </c>
      <c r="D26" s="11" t="s">
        <v>153</v>
      </c>
      <c r="E26" s="43">
        <f>SUM(E27:E34)</f>
        <v>38107400</v>
      </c>
      <c r="F26" s="43">
        <f>SUM(F27:F34)</f>
        <v>38107400</v>
      </c>
      <c r="G26" s="43">
        <f>SUM(G27:G34)</f>
        <v>23910600</v>
      </c>
      <c r="H26" s="43">
        <f>SUM(H27:H34)</f>
        <v>6104100</v>
      </c>
      <c r="I26" s="28"/>
      <c r="J26" s="43">
        <f>SUM(J27:J34)</f>
        <v>140000</v>
      </c>
      <c r="K26" s="43">
        <f>SUM(K27:K34)</f>
        <v>140000</v>
      </c>
      <c r="L26" s="28"/>
      <c r="M26" s="28"/>
      <c r="N26" s="28"/>
      <c r="O26" s="28"/>
      <c r="P26" s="41">
        <f t="shared" si="0"/>
        <v>38247400</v>
      </c>
    </row>
    <row r="27" spans="2:16" ht="25.5">
      <c r="B27" s="27" t="s">
        <v>75</v>
      </c>
      <c r="C27" s="27" t="s">
        <v>134</v>
      </c>
      <c r="D27" s="32" t="s">
        <v>1</v>
      </c>
      <c r="E27" s="42">
        <f>'[1]дод2'!$D$11</f>
        <v>35016900</v>
      </c>
      <c r="F27" s="42">
        <f>'[1]дод2'!$E$11</f>
        <v>35016900</v>
      </c>
      <c r="G27" s="42">
        <f>'[1]дод2'!$F$11</f>
        <v>21741200</v>
      </c>
      <c r="H27" s="42">
        <f>'[1]дод2'!$G$11</f>
        <v>5892100</v>
      </c>
      <c r="I27" s="28"/>
      <c r="J27" s="42">
        <f>'[1]дод2'!$I$11</f>
        <v>140000</v>
      </c>
      <c r="K27" s="42">
        <v>140000</v>
      </c>
      <c r="L27" s="28"/>
      <c r="M27" s="28"/>
      <c r="N27" s="28"/>
      <c r="O27" s="28"/>
      <c r="P27" s="41">
        <f t="shared" si="0"/>
        <v>35156900</v>
      </c>
    </row>
    <row r="28" spans="2:16" ht="15.75">
      <c r="B28" s="27" t="s">
        <v>109</v>
      </c>
      <c r="C28" s="27" t="s">
        <v>141</v>
      </c>
      <c r="D28" s="32" t="s">
        <v>3</v>
      </c>
      <c r="E28" s="42">
        <f>'[1]дод2'!$D$15</f>
        <v>1265900</v>
      </c>
      <c r="F28" s="42">
        <f>'[1]дод2'!$E$15</f>
        <v>1265900</v>
      </c>
      <c r="G28" s="42">
        <f>'[1]дод2'!$F$15</f>
        <v>920000</v>
      </c>
      <c r="H28" s="42">
        <f>'[1]дод2'!$G$15</f>
        <v>118000</v>
      </c>
      <c r="I28" s="28"/>
      <c r="J28" s="42"/>
      <c r="K28" s="28"/>
      <c r="L28" s="28"/>
      <c r="M28" s="28"/>
      <c r="N28" s="28"/>
      <c r="O28" s="28"/>
      <c r="P28" s="41">
        <f t="shared" si="0"/>
        <v>1265900</v>
      </c>
    </row>
    <row r="29" spans="2:16" ht="15.75">
      <c r="B29" s="27" t="s">
        <v>110</v>
      </c>
      <c r="C29" s="27" t="s">
        <v>142</v>
      </c>
      <c r="D29" s="32" t="s">
        <v>4</v>
      </c>
      <c r="E29" s="42">
        <f>'[1]дод2'!$D$16</f>
        <v>555700</v>
      </c>
      <c r="F29" s="42">
        <f>'[1]дод2'!$E$16</f>
        <v>555700</v>
      </c>
      <c r="G29" s="42">
        <f>'[1]дод2'!$F$16</f>
        <v>396000</v>
      </c>
      <c r="H29" s="42">
        <f>'[1]дод2'!$G$16</f>
        <v>24500</v>
      </c>
      <c r="I29" s="28"/>
      <c r="J29" s="42"/>
      <c r="K29" s="28"/>
      <c r="M29" s="28"/>
      <c r="N29" s="28"/>
      <c r="O29" s="28"/>
      <c r="P29" s="41">
        <f t="shared" si="0"/>
        <v>555700</v>
      </c>
    </row>
    <row r="30" spans="2:16" ht="15.75">
      <c r="B30" s="27" t="s">
        <v>111</v>
      </c>
      <c r="C30" s="27" t="s">
        <v>142</v>
      </c>
      <c r="D30" s="32" t="s">
        <v>5</v>
      </c>
      <c r="E30" s="42">
        <f>'[1]дод2'!$D$17</f>
        <v>582900</v>
      </c>
      <c r="F30" s="42">
        <f>'[1]дод2'!$E$17</f>
        <v>582900</v>
      </c>
      <c r="G30" s="42">
        <f>'[1]дод2'!$F$17</f>
        <v>380000</v>
      </c>
      <c r="H30" s="42">
        <f>'[1]дод2'!$G$17</f>
        <v>27000</v>
      </c>
      <c r="I30" s="28"/>
      <c r="J30" s="42"/>
      <c r="K30" s="28"/>
      <c r="L30" s="28"/>
      <c r="M30" s="28"/>
      <c r="N30" s="28"/>
      <c r="O30" s="28"/>
      <c r="P30" s="41">
        <f t="shared" si="0"/>
        <v>582900</v>
      </c>
    </row>
    <row r="31" spans="2:16" ht="15.75">
      <c r="B31" s="27" t="s">
        <v>112</v>
      </c>
      <c r="C31" s="27" t="s">
        <v>142</v>
      </c>
      <c r="D31" s="32" t="s">
        <v>6</v>
      </c>
      <c r="E31" s="42">
        <f>'[1]дод2'!$D$18</f>
        <v>133300</v>
      </c>
      <c r="F31" s="42">
        <f>'[1]дод2'!$D$18</f>
        <v>133300</v>
      </c>
      <c r="G31" s="42">
        <f>'[1]дод2'!$F$18</f>
        <v>103400</v>
      </c>
      <c r="H31" s="42">
        <f>'[1]дод2'!$G$18</f>
        <v>6000</v>
      </c>
      <c r="I31" s="28"/>
      <c r="J31" s="42"/>
      <c r="K31" s="28"/>
      <c r="L31" s="28"/>
      <c r="M31" s="28"/>
      <c r="N31" s="28"/>
      <c r="O31" s="28"/>
      <c r="P31" s="41">
        <f t="shared" si="0"/>
        <v>133300</v>
      </c>
    </row>
    <row r="32" spans="2:16" ht="25.5">
      <c r="B32" s="27" t="s">
        <v>113</v>
      </c>
      <c r="C32" s="27" t="s">
        <v>142</v>
      </c>
      <c r="D32" s="32" t="s">
        <v>7</v>
      </c>
      <c r="E32" s="42">
        <f>'[1]дод2'!$D$19</f>
        <v>27200</v>
      </c>
      <c r="F32" s="42">
        <f>'[1]дод2'!$E$19</f>
        <v>27200</v>
      </c>
      <c r="G32" s="42"/>
      <c r="H32" s="42"/>
      <c r="I32" s="28"/>
      <c r="J32" s="42"/>
      <c r="K32" s="28"/>
      <c r="L32" s="28"/>
      <c r="M32" s="28"/>
      <c r="N32" s="28"/>
      <c r="O32" s="28"/>
      <c r="P32" s="41">
        <f t="shared" si="0"/>
        <v>27200</v>
      </c>
    </row>
    <row r="33" spans="2:16" ht="15.75">
      <c r="B33" s="27" t="s">
        <v>104</v>
      </c>
      <c r="C33" s="27" t="s">
        <v>138</v>
      </c>
      <c r="D33" s="32" t="s">
        <v>19</v>
      </c>
      <c r="E33" s="42">
        <f>'[1]дод2'!$D$63</f>
        <v>25000</v>
      </c>
      <c r="F33" s="42">
        <f>'[1]дод2'!$E$63</f>
        <v>25000</v>
      </c>
      <c r="G33" s="42"/>
      <c r="H33" s="42"/>
      <c r="I33" s="28"/>
      <c r="J33" s="42"/>
      <c r="K33" s="28"/>
      <c r="L33" s="28"/>
      <c r="M33" s="28"/>
      <c r="N33" s="28"/>
      <c r="O33" s="28"/>
      <c r="P33" s="41"/>
    </row>
    <row r="34" spans="2:16" ht="15.75">
      <c r="B34" s="29">
        <v>130107</v>
      </c>
      <c r="C34" s="27" t="s">
        <v>143</v>
      </c>
      <c r="D34" s="32" t="s">
        <v>29</v>
      </c>
      <c r="E34" s="42">
        <f>'[1]дод2'!$D$80</f>
        <v>500500</v>
      </c>
      <c r="F34" s="42">
        <f>'[1]дод2'!$E$80</f>
        <v>500500</v>
      </c>
      <c r="G34" s="42">
        <f>'[1]дод2'!$F$80</f>
        <v>370000</v>
      </c>
      <c r="H34" s="42">
        <f>'[1]дод2'!$G$80</f>
        <v>36500</v>
      </c>
      <c r="I34" s="28"/>
      <c r="J34" s="42"/>
      <c r="K34" s="28"/>
      <c r="L34" s="28"/>
      <c r="M34" s="28"/>
      <c r="N34" s="28"/>
      <c r="O34" s="28"/>
      <c r="P34" s="41">
        <f t="shared" si="0"/>
        <v>500500</v>
      </c>
    </row>
    <row r="35" spans="2:16" ht="31.5">
      <c r="B35" s="29"/>
      <c r="C35" s="22" t="s">
        <v>70</v>
      </c>
      <c r="D35" s="11" t="s">
        <v>0</v>
      </c>
      <c r="E35" s="43">
        <f>SUM(E36:E70)+142400</f>
        <v>40917900</v>
      </c>
      <c r="F35" s="43">
        <f>SUM(F36:F70)+142400</f>
        <v>40917900</v>
      </c>
      <c r="G35" s="43">
        <f>SUM(G36:G70)</f>
        <v>82400</v>
      </c>
      <c r="H35" s="43">
        <f>SUM(H36:H70)</f>
        <v>0</v>
      </c>
      <c r="I35" s="28"/>
      <c r="J35" s="42"/>
      <c r="K35" s="28"/>
      <c r="L35" s="28"/>
      <c r="M35" s="28"/>
      <c r="N35" s="28"/>
      <c r="O35" s="28"/>
      <c r="P35" s="41">
        <f t="shared" si="0"/>
        <v>40917900</v>
      </c>
    </row>
    <row r="36" spans="2:16" ht="21" customHeight="1">
      <c r="B36" s="27" t="s">
        <v>76</v>
      </c>
      <c r="C36" s="27" t="s">
        <v>144</v>
      </c>
      <c r="D36" s="32" t="s">
        <v>2</v>
      </c>
      <c r="E36" s="42">
        <f>'[1]дод2'!$D$13</f>
        <v>315700</v>
      </c>
      <c r="F36" s="42">
        <f>'[1]дод2'!$E$13</f>
        <v>315700</v>
      </c>
      <c r="G36" s="28"/>
      <c r="H36" s="28"/>
      <c r="I36" s="28"/>
      <c r="J36" s="42"/>
      <c r="K36" s="28"/>
      <c r="L36" s="28"/>
      <c r="M36" s="28"/>
      <c r="N36" s="28"/>
      <c r="O36" s="28"/>
      <c r="P36" s="41">
        <f t="shared" si="0"/>
        <v>315700</v>
      </c>
    </row>
    <row r="37" spans="2:16" ht="102">
      <c r="B37" s="27" t="s">
        <v>78</v>
      </c>
      <c r="C37" s="27" t="s">
        <v>145</v>
      </c>
      <c r="D37" s="34" t="s">
        <v>115</v>
      </c>
      <c r="E37" s="42">
        <f>'[1]дод2'!$D$34</f>
        <v>987200</v>
      </c>
      <c r="F37" s="42">
        <f>'[1]дод2'!$E$34</f>
        <v>987200</v>
      </c>
      <c r="G37" s="28"/>
      <c r="H37" s="28"/>
      <c r="I37" s="28"/>
      <c r="J37" s="42"/>
      <c r="K37" s="28"/>
      <c r="L37" s="28"/>
      <c r="M37" s="28"/>
      <c r="N37" s="28"/>
      <c r="O37" s="28"/>
      <c r="P37" s="41">
        <f t="shared" si="0"/>
        <v>987200</v>
      </c>
    </row>
    <row r="38" spans="2:16" ht="97.5" customHeight="1">
      <c r="B38" s="27" t="s">
        <v>79</v>
      </c>
      <c r="C38" s="27" t="s">
        <v>145</v>
      </c>
      <c r="D38" s="35" t="s">
        <v>116</v>
      </c>
      <c r="E38" s="42">
        <f>'[1]дод2'!$D$35</f>
        <v>782700</v>
      </c>
      <c r="F38" s="42">
        <f>'[1]дод2'!$E$35</f>
        <v>782700</v>
      </c>
      <c r="G38" s="28"/>
      <c r="H38" s="28"/>
      <c r="I38" s="28"/>
      <c r="J38" s="42"/>
      <c r="K38" s="28"/>
      <c r="L38" s="28"/>
      <c r="M38" s="28"/>
      <c r="N38" s="28"/>
      <c r="O38" s="28"/>
      <c r="P38" s="41">
        <f t="shared" si="0"/>
        <v>782700</v>
      </c>
    </row>
    <row r="39" spans="2:16" ht="44.25" customHeight="1" hidden="1">
      <c r="B39" s="27" t="s">
        <v>80</v>
      </c>
      <c r="C39" s="27" t="s">
        <v>145</v>
      </c>
      <c r="D39" s="35" t="s">
        <v>117</v>
      </c>
      <c r="E39" s="42"/>
      <c r="F39" s="42"/>
      <c r="G39" s="28"/>
      <c r="H39" s="28"/>
      <c r="I39" s="28"/>
      <c r="J39" s="42"/>
      <c r="K39" s="28"/>
      <c r="L39" s="28"/>
      <c r="M39" s="28"/>
      <c r="N39" s="28"/>
      <c r="O39" s="28"/>
      <c r="P39" s="41">
        <f t="shared" si="0"/>
        <v>0</v>
      </c>
    </row>
    <row r="40" spans="2:16" ht="252" customHeight="1">
      <c r="B40" s="27" t="s">
        <v>81</v>
      </c>
      <c r="C40" s="27" t="s">
        <v>145</v>
      </c>
      <c r="D40" s="51" t="s">
        <v>118</v>
      </c>
      <c r="E40" s="42" t="str">
        <f>'[1]дод2'!$D$37</f>
        <v>142400</v>
      </c>
      <c r="F40" s="42" t="str">
        <f>'[1]дод2'!$E$37</f>
        <v>142400</v>
      </c>
      <c r="G40" s="28"/>
      <c r="H40" s="28"/>
      <c r="I40" s="28"/>
      <c r="J40" s="42"/>
      <c r="K40" s="28"/>
      <c r="L40" s="28"/>
      <c r="M40" s="28"/>
      <c r="N40" s="28"/>
      <c r="O40" s="28"/>
      <c r="P40" s="41">
        <f t="shared" si="0"/>
        <v>142400</v>
      </c>
    </row>
    <row r="41" spans="2:16" ht="189" customHeight="1">
      <c r="B41" s="27" t="s">
        <v>82</v>
      </c>
      <c r="C41" s="27" t="s">
        <v>145</v>
      </c>
      <c r="D41" s="36" t="s">
        <v>114</v>
      </c>
      <c r="E41" s="42">
        <f>'[1]дод2'!$D$38</f>
        <v>40500</v>
      </c>
      <c r="F41" s="42">
        <f>'[1]дод2'!$E$38</f>
        <v>40500</v>
      </c>
      <c r="G41" s="28"/>
      <c r="H41" s="28"/>
      <c r="I41" s="28"/>
      <c r="J41" s="42"/>
      <c r="K41" s="28"/>
      <c r="L41" s="28"/>
      <c r="M41" s="28"/>
      <c r="N41" s="28"/>
      <c r="O41" s="28"/>
      <c r="P41" s="41">
        <f t="shared" si="0"/>
        <v>40500</v>
      </c>
    </row>
    <row r="42" spans="2:16" ht="38.25">
      <c r="B42" s="27" t="s">
        <v>83</v>
      </c>
      <c r="C42" s="27" t="s">
        <v>146</v>
      </c>
      <c r="D42" s="32" t="s">
        <v>35</v>
      </c>
      <c r="E42" s="42">
        <f>'[1]дод2'!$D$39</f>
        <v>157400</v>
      </c>
      <c r="F42" s="42">
        <f>'[1]дод2'!$E$39</f>
        <v>157400</v>
      </c>
      <c r="G42" s="28"/>
      <c r="H42" s="28"/>
      <c r="I42" s="28"/>
      <c r="J42" s="42"/>
      <c r="K42" s="28"/>
      <c r="L42" s="28"/>
      <c r="M42" s="28"/>
      <c r="N42" s="28"/>
      <c r="O42" s="28"/>
      <c r="P42" s="41">
        <f t="shared" si="0"/>
        <v>157400</v>
      </c>
    </row>
    <row r="43" spans="2:16" ht="38.25">
      <c r="B43" s="27" t="s">
        <v>84</v>
      </c>
      <c r="C43" s="27" t="s">
        <v>146</v>
      </c>
      <c r="D43" s="32" t="s">
        <v>36</v>
      </c>
      <c r="E43" s="42">
        <f>'[1]дод2'!$D$40</f>
        <v>111300</v>
      </c>
      <c r="F43" s="42">
        <f>'[1]дод2'!$E$40</f>
        <v>111300</v>
      </c>
      <c r="G43" s="28"/>
      <c r="H43" s="28"/>
      <c r="I43" s="28"/>
      <c r="J43" s="42"/>
      <c r="K43" s="28"/>
      <c r="L43" s="28"/>
      <c r="M43" s="28"/>
      <c r="N43" s="28"/>
      <c r="O43" s="28"/>
      <c r="P43" s="41">
        <f t="shared" si="0"/>
        <v>111300</v>
      </c>
    </row>
    <row r="44" spans="2:16" ht="57" customHeight="1" hidden="1">
      <c r="B44" s="27" t="s">
        <v>85</v>
      </c>
      <c r="C44" s="27" t="s">
        <v>146</v>
      </c>
      <c r="D44" s="37" t="s">
        <v>37</v>
      </c>
      <c r="E44" s="42"/>
      <c r="F44" s="42"/>
      <c r="G44" s="28"/>
      <c r="H44" s="28"/>
      <c r="I44" s="28"/>
      <c r="J44" s="42"/>
      <c r="K44" s="28"/>
      <c r="L44" s="28"/>
      <c r="M44" s="28"/>
      <c r="N44" s="28"/>
      <c r="O44" s="28"/>
      <c r="P44" s="41">
        <f t="shared" si="0"/>
        <v>0</v>
      </c>
    </row>
    <row r="45" spans="2:16" ht="76.5">
      <c r="B45" s="27" t="s">
        <v>86</v>
      </c>
      <c r="C45" s="27" t="s">
        <v>146</v>
      </c>
      <c r="D45" s="35" t="s">
        <v>38</v>
      </c>
      <c r="E45" s="42">
        <f>'[1]дод2'!$D$42</f>
        <v>54900</v>
      </c>
      <c r="F45" s="42">
        <f>'[1]дод2'!$E$42</f>
        <v>54900</v>
      </c>
      <c r="G45" s="28"/>
      <c r="H45" s="28"/>
      <c r="I45" s="28"/>
      <c r="J45" s="42"/>
      <c r="K45" s="28"/>
      <c r="L45" s="28"/>
      <c r="M45" s="28"/>
      <c r="N45" s="28"/>
      <c r="O45" s="28"/>
      <c r="P45" s="41">
        <f t="shared" si="0"/>
        <v>54900</v>
      </c>
    </row>
    <row r="46" spans="2:16" ht="76.5">
      <c r="B46" s="27" t="s">
        <v>87</v>
      </c>
      <c r="C46" s="27" t="s">
        <v>146</v>
      </c>
      <c r="D46" s="38" t="s">
        <v>39</v>
      </c>
      <c r="E46" s="42">
        <f>'[1]дод2'!$D$43</f>
        <v>314800</v>
      </c>
      <c r="F46" s="42">
        <f>'[1]дод2'!$E$43</f>
        <v>314800</v>
      </c>
      <c r="G46" s="28"/>
      <c r="H46" s="28"/>
      <c r="I46" s="28"/>
      <c r="J46" s="42"/>
      <c r="K46" s="28"/>
      <c r="L46" s="28"/>
      <c r="M46" s="28"/>
      <c r="N46" s="28"/>
      <c r="O46" s="28"/>
      <c r="P46" s="41">
        <f t="shared" si="0"/>
        <v>314800</v>
      </c>
    </row>
    <row r="47" spans="2:16" ht="38.25" customHeight="1" hidden="1">
      <c r="B47" s="27" t="s">
        <v>88</v>
      </c>
      <c r="C47" s="27" t="s">
        <v>146</v>
      </c>
      <c r="D47" s="32" t="s">
        <v>40</v>
      </c>
      <c r="E47" s="42"/>
      <c r="F47" s="42"/>
      <c r="G47" s="28"/>
      <c r="H47" s="28"/>
      <c r="I47" s="28"/>
      <c r="J47" s="42"/>
      <c r="K47" s="28"/>
      <c r="L47" s="28"/>
      <c r="M47" s="28"/>
      <c r="N47" s="28"/>
      <c r="O47" s="28"/>
      <c r="P47" s="41">
        <f t="shared" si="0"/>
        <v>0</v>
      </c>
    </row>
    <row r="48" spans="2:16" ht="51">
      <c r="B48" s="27" t="s">
        <v>89</v>
      </c>
      <c r="C48" s="27" t="s">
        <v>146</v>
      </c>
      <c r="D48" s="35" t="s">
        <v>41</v>
      </c>
      <c r="E48" s="42">
        <f>'[1]дод2'!$D$45</f>
        <v>185600</v>
      </c>
      <c r="F48" s="42">
        <f>'[1]дод2'!$E$45</f>
        <v>185600</v>
      </c>
      <c r="G48" s="28"/>
      <c r="H48" s="28"/>
      <c r="I48" s="28"/>
      <c r="J48" s="42"/>
      <c r="K48" s="28"/>
      <c r="L48" s="28"/>
      <c r="M48" s="28"/>
      <c r="N48" s="28"/>
      <c r="O48" s="28"/>
      <c r="P48" s="41">
        <f t="shared" si="0"/>
        <v>185600</v>
      </c>
    </row>
    <row r="49" spans="2:16" ht="63.75">
      <c r="B49" s="27" t="s">
        <v>90</v>
      </c>
      <c r="C49" s="27" t="s">
        <v>146</v>
      </c>
      <c r="D49" s="35" t="s">
        <v>42</v>
      </c>
      <c r="E49" s="42">
        <f>'[1]дод2'!$D$46</f>
        <v>212300</v>
      </c>
      <c r="F49" s="42">
        <f>'[1]дод2'!$E$46</f>
        <v>212300</v>
      </c>
      <c r="G49" s="28"/>
      <c r="H49" s="28"/>
      <c r="I49" s="28"/>
      <c r="J49" s="42"/>
      <c r="K49" s="28"/>
      <c r="L49" s="28"/>
      <c r="M49" s="28"/>
      <c r="N49" s="28"/>
      <c r="O49" s="28"/>
      <c r="P49" s="41">
        <f t="shared" si="0"/>
        <v>212300</v>
      </c>
    </row>
    <row r="50" spans="2:16" ht="15.75">
      <c r="B50" s="27" t="s">
        <v>91</v>
      </c>
      <c r="C50" s="27" t="s">
        <v>138</v>
      </c>
      <c r="D50" s="32" t="s">
        <v>9</v>
      </c>
      <c r="E50" s="42">
        <f>'[1]дод2'!$D$47</f>
        <v>318600</v>
      </c>
      <c r="F50" s="42">
        <f>'[1]дод2'!$E$47</f>
        <v>318600</v>
      </c>
      <c r="G50" s="28"/>
      <c r="H50" s="28"/>
      <c r="I50" s="28"/>
      <c r="J50" s="42"/>
      <c r="K50" s="28"/>
      <c r="L50" s="28"/>
      <c r="M50" s="28"/>
      <c r="N50" s="28"/>
      <c r="O50" s="28"/>
      <c r="P50" s="41">
        <f t="shared" si="0"/>
        <v>318600</v>
      </c>
    </row>
    <row r="51" spans="2:16" ht="15.75">
      <c r="B51" s="27" t="s">
        <v>92</v>
      </c>
      <c r="C51" s="27" t="s">
        <v>138</v>
      </c>
      <c r="D51" s="32" t="s">
        <v>10</v>
      </c>
      <c r="E51" s="42">
        <f>'[1]дод2'!$D$48</f>
        <v>140950</v>
      </c>
      <c r="F51" s="42">
        <f>'[1]дод2'!$E$48</f>
        <v>140950</v>
      </c>
      <c r="G51" s="28"/>
      <c r="H51" s="28"/>
      <c r="I51" s="28"/>
      <c r="J51" s="42"/>
      <c r="K51" s="28"/>
      <c r="L51" s="28"/>
      <c r="M51" s="28"/>
      <c r="N51" s="28"/>
      <c r="O51" s="28"/>
      <c r="P51" s="41">
        <f t="shared" si="0"/>
        <v>140950</v>
      </c>
    </row>
    <row r="52" spans="2:16" ht="15.75">
      <c r="B52" s="27" t="s">
        <v>93</v>
      </c>
      <c r="C52" s="27" t="s">
        <v>138</v>
      </c>
      <c r="D52" s="32" t="s">
        <v>11</v>
      </c>
      <c r="E52" s="42">
        <f>'[1]дод2'!$D$49</f>
        <v>11918570</v>
      </c>
      <c r="F52" s="42">
        <f>'[1]дод2'!$E$49</f>
        <v>11918570</v>
      </c>
      <c r="G52" s="28"/>
      <c r="H52" s="28"/>
      <c r="I52" s="28"/>
      <c r="J52" s="42"/>
      <c r="K52" s="28"/>
      <c r="L52" s="28"/>
      <c r="M52" s="28"/>
      <c r="N52" s="28"/>
      <c r="O52" s="28"/>
      <c r="P52" s="41">
        <f t="shared" si="0"/>
        <v>11918570</v>
      </c>
    </row>
    <row r="53" spans="2:16" ht="15.75">
      <c r="B53" s="27" t="s">
        <v>94</v>
      </c>
      <c r="C53" s="27" t="s">
        <v>138</v>
      </c>
      <c r="D53" s="32" t="s">
        <v>12</v>
      </c>
      <c r="E53" s="42">
        <f>'[1]дод2'!$D$50</f>
        <v>1170730</v>
      </c>
      <c r="F53" s="42">
        <f>'[1]дод2'!$E$50</f>
        <v>1170730</v>
      </c>
      <c r="G53" s="28"/>
      <c r="H53" s="28"/>
      <c r="I53" s="28"/>
      <c r="J53" s="42"/>
      <c r="K53" s="28"/>
      <c r="L53" s="28"/>
      <c r="M53" s="28"/>
      <c r="N53" s="28"/>
      <c r="O53" s="28"/>
      <c r="P53" s="41">
        <f t="shared" si="0"/>
        <v>1170730</v>
      </c>
    </row>
    <row r="54" spans="2:16" ht="15.75">
      <c r="B54" s="27" t="s">
        <v>95</v>
      </c>
      <c r="C54" s="27" t="s">
        <v>138</v>
      </c>
      <c r="D54" s="32" t="s">
        <v>13</v>
      </c>
      <c r="E54" s="42">
        <f>'[1]дод2'!$D$51</f>
        <v>2845300</v>
      </c>
      <c r="F54" s="42">
        <f>'[1]дод2'!$E$51</f>
        <v>2845300</v>
      </c>
      <c r="G54" s="28"/>
      <c r="H54" s="28"/>
      <c r="I54" s="28"/>
      <c r="J54" s="42"/>
      <c r="K54" s="28"/>
      <c r="L54" s="28"/>
      <c r="M54" s="28"/>
      <c r="N54" s="28"/>
      <c r="O54" s="28"/>
      <c r="P54" s="41">
        <f t="shared" si="0"/>
        <v>2845300</v>
      </c>
    </row>
    <row r="55" spans="2:16" ht="15.75">
      <c r="B55" s="27" t="s">
        <v>96</v>
      </c>
      <c r="C55" s="27" t="s">
        <v>138</v>
      </c>
      <c r="D55" s="32" t="s">
        <v>50</v>
      </c>
      <c r="E55" s="42">
        <f>'[1]дод2'!$D$52</f>
        <v>794185</v>
      </c>
      <c r="F55" s="42">
        <f>'[1]дод2'!$E$52</f>
        <v>794185</v>
      </c>
      <c r="G55" s="28"/>
      <c r="H55" s="28"/>
      <c r="I55" s="28"/>
      <c r="J55" s="42"/>
      <c r="K55" s="28"/>
      <c r="L55" s="28"/>
      <c r="M55" s="28"/>
      <c r="N55" s="28"/>
      <c r="O55" s="28"/>
      <c r="P55" s="41">
        <f t="shared" si="0"/>
        <v>794185</v>
      </c>
    </row>
    <row r="56" spans="2:16" ht="15.75" hidden="1">
      <c r="B56" s="27" t="s">
        <v>97</v>
      </c>
      <c r="C56" s="27" t="s">
        <v>138</v>
      </c>
      <c r="D56" s="39" t="s">
        <v>14</v>
      </c>
      <c r="E56" s="42"/>
      <c r="F56" s="42"/>
      <c r="G56" s="28"/>
      <c r="H56" s="28"/>
      <c r="I56" s="28"/>
      <c r="J56" s="42"/>
      <c r="K56" s="28"/>
      <c r="L56" s="28"/>
      <c r="M56" s="28"/>
      <c r="N56" s="28"/>
      <c r="O56" s="28"/>
      <c r="P56" s="41">
        <f t="shared" si="0"/>
        <v>0</v>
      </c>
    </row>
    <row r="57" spans="2:16" ht="15.75">
      <c r="B57" s="27" t="s">
        <v>98</v>
      </c>
      <c r="C57" s="27" t="s">
        <v>138</v>
      </c>
      <c r="D57" s="32" t="s">
        <v>15</v>
      </c>
      <c r="E57" s="42">
        <f>'[1]дод2'!$D$54</f>
        <v>9522200</v>
      </c>
      <c r="F57" s="42">
        <f>'[1]дод2'!$E$54</f>
        <v>9522200</v>
      </c>
      <c r="G57" s="28"/>
      <c r="H57" s="28"/>
      <c r="I57" s="28"/>
      <c r="J57" s="42"/>
      <c r="K57" s="28"/>
      <c r="L57" s="28"/>
      <c r="M57" s="28"/>
      <c r="N57" s="28"/>
      <c r="O57" s="28"/>
      <c r="P57" s="41">
        <f t="shared" si="0"/>
        <v>9522200</v>
      </c>
    </row>
    <row r="58" spans="2:16" ht="15.75">
      <c r="B58" s="27" t="s">
        <v>99</v>
      </c>
      <c r="C58" s="27" t="s">
        <v>147</v>
      </c>
      <c r="D58" s="32" t="s">
        <v>60</v>
      </c>
      <c r="E58" s="42">
        <f>'[1]дод2'!$D$55</f>
        <v>2105300</v>
      </c>
      <c r="F58" s="42">
        <f>'[1]дод2'!$E$55</f>
        <v>2105300</v>
      </c>
      <c r="G58" s="28"/>
      <c r="H58" s="28"/>
      <c r="I58" s="28"/>
      <c r="J58" s="42"/>
      <c r="K58" s="28"/>
      <c r="L58" s="28"/>
      <c r="M58" s="28"/>
      <c r="N58" s="28"/>
      <c r="O58" s="28"/>
      <c r="P58" s="41">
        <f t="shared" si="0"/>
        <v>2105300</v>
      </c>
    </row>
    <row r="59" spans="2:16" ht="25.5">
      <c r="B59" s="27" t="s">
        <v>100</v>
      </c>
      <c r="C59" s="27" t="s">
        <v>147</v>
      </c>
      <c r="D59" s="32" t="s">
        <v>61</v>
      </c>
      <c r="E59" s="42">
        <f>'[1]дод2'!$D$56</f>
        <v>4527900</v>
      </c>
      <c r="F59" s="42">
        <f>'[1]дод2'!$E$56</f>
        <v>4527900</v>
      </c>
      <c r="G59" s="28"/>
      <c r="H59" s="28"/>
      <c r="I59" s="28"/>
      <c r="J59" s="42"/>
      <c r="K59" s="28"/>
      <c r="L59" s="28"/>
      <c r="M59" s="28"/>
      <c r="N59" s="28"/>
      <c r="O59" s="28"/>
      <c r="P59" s="41">
        <f t="shared" si="0"/>
        <v>4527900</v>
      </c>
    </row>
    <row r="60" spans="2:16" ht="15.75">
      <c r="B60" s="27" t="s">
        <v>101</v>
      </c>
      <c r="C60" s="27" t="s">
        <v>148</v>
      </c>
      <c r="D60" s="32" t="s">
        <v>16</v>
      </c>
      <c r="E60" s="42">
        <f>'[1]дод2'!$D$57</f>
        <v>81000</v>
      </c>
      <c r="F60" s="42">
        <f>'[1]дод2'!$E$57</f>
        <v>81000</v>
      </c>
      <c r="G60" s="28"/>
      <c r="H60" s="28"/>
      <c r="I60" s="28"/>
      <c r="J60" s="42"/>
      <c r="K60" s="28"/>
      <c r="L60" s="28"/>
      <c r="M60" s="28"/>
      <c r="N60" s="28"/>
      <c r="O60" s="28"/>
      <c r="P60" s="41">
        <f t="shared" si="0"/>
        <v>81000</v>
      </c>
    </row>
    <row r="61" spans="2:16" ht="15.75">
      <c r="B61" s="27" t="s">
        <v>122</v>
      </c>
      <c r="C61" s="27" t="s">
        <v>149</v>
      </c>
      <c r="D61" s="10" t="s">
        <v>123</v>
      </c>
      <c r="E61" s="42">
        <f>'[1]дод2'!$D$58</f>
        <v>287160</v>
      </c>
      <c r="F61" s="42">
        <f>'[1]дод2'!$E$58</f>
        <v>287160</v>
      </c>
      <c r="G61" s="28"/>
      <c r="H61" s="28"/>
      <c r="I61" s="28"/>
      <c r="J61" s="42"/>
      <c r="K61" s="28"/>
      <c r="L61" s="28"/>
      <c r="M61" s="28"/>
      <c r="N61" s="28"/>
      <c r="O61" s="28"/>
      <c r="P61" s="41">
        <f t="shared" si="0"/>
        <v>287160</v>
      </c>
    </row>
    <row r="62" spans="2:16" ht="33.75" customHeight="1" hidden="1">
      <c r="B62" s="29">
        <v>90416</v>
      </c>
      <c r="C62" s="27" t="s">
        <v>145</v>
      </c>
      <c r="D62" s="32" t="s">
        <v>58</v>
      </c>
      <c r="E62" s="42"/>
      <c r="F62" s="42"/>
      <c r="G62" s="28"/>
      <c r="H62" s="28"/>
      <c r="I62" s="28"/>
      <c r="J62" s="42"/>
      <c r="K62" s="28"/>
      <c r="L62" s="28"/>
      <c r="M62" s="28"/>
      <c r="N62" s="28"/>
      <c r="O62" s="28"/>
      <c r="P62" s="41">
        <f t="shared" si="0"/>
        <v>0</v>
      </c>
    </row>
    <row r="63" spans="2:16" ht="15.75">
      <c r="B63" s="27" t="s">
        <v>102</v>
      </c>
      <c r="C63" s="27" t="s">
        <v>138</v>
      </c>
      <c r="D63" s="32" t="s">
        <v>17</v>
      </c>
      <c r="E63" s="42">
        <f>'[1]дод2'!$D$60</f>
        <v>108200</v>
      </c>
      <c r="F63" s="42">
        <f>'[1]дод2'!$E$60</f>
        <v>108200</v>
      </c>
      <c r="G63" s="42">
        <f>'[1]дод2'!$F$60</f>
        <v>82400</v>
      </c>
      <c r="H63" s="42"/>
      <c r="I63" s="28"/>
      <c r="J63" s="42"/>
      <c r="K63" s="28"/>
      <c r="L63" s="28"/>
      <c r="M63" s="28"/>
      <c r="N63" s="28"/>
      <c r="O63" s="28"/>
      <c r="P63" s="41">
        <f t="shared" si="0"/>
        <v>108200</v>
      </c>
    </row>
    <row r="64" spans="2:16" ht="30.75" customHeight="1">
      <c r="B64" s="27" t="s">
        <v>103</v>
      </c>
      <c r="C64" s="27" t="s">
        <v>138</v>
      </c>
      <c r="D64" s="32" t="s">
        <v>18</v>
      </c>
      <c r="E64" s="42">
        <f>'[1]дод2'!$D$62</f>
        <v>8700</v>
      </c>
      <c r="F64" s="42">
        <f>'[1]дод2'!$E$62</f>
        <v>8700</v>
      </c>
      <c r="G64" s="28"/>
      <c r="H64" s="28"/>
      <c r="I64" s="28"/>
      <c r="J64" s="42"/>
      <c r="K64" s="28"/>
      <c r="L64" s="28"/>
      <c r="M64" s="28"/>
      <c r="N64" s="28"/>
      <c r="O64" s="28"/>
      <c r="P64" s="41">
        <f t="shared" si="0"/>
        <v>8700</v>
      </c>
    </row>
    <row r="65" spans="2:16" ht="38.25">
      <c r="B65" s="27" t="s">
        <v>156</v>
      </c>
      <c r="C65" s="27" t="s">
        <v>138</v>
      </c>
      <c r="D65" s="32" t="s">
        <v>157</v>
      </c>
      <c r="E65" s="42">
        <f>'[1]дод2'!$D$64</f>
        <v>40000</v>
      </c>
      <c r="F65" s="42">
        <f>'[1]дод2'!$E$64</f>
        <v>40000</v>
      </c>
      <c r="G65" s="28"/>
      <c r="H65" s="28"/>
      <c r="I65" s="28"/>
      <c r="J65" s="42"/>
      <c r="K65" s="28"/>
      <c r="L65" s="28"/>
      <c r="M65" s="28"/>
      <c r="N65" s="28"/>
      <c r="O65" s="28"/>
      <c r="P65" s="41"/>
    </row>
    <row r="66" spans="2:16" ht="18" customHeight="1" hidden="1">
      <c r="B66" s="27" t="s">
        <v>106</v>
      </c>
      <c r="C66" s="27" t="s">
        <v>149</v>
      </c>
      <c r="D66" s="32" t="s">
        <v>21</v>
      </c>
      <c r="E66" s="42"/>
      <c r="F66" s="42"/>
      <c r="G66" s="28"/>
      <c r="H66" s="28"/>
      <c r="I66" s="28"/>
      <c r="J66" s="42"/>
      <c r="K66" s="28"/>
      <c r="L66" s="28"/>
      <c r="M66" s="28"/>
      <c r="N66" s="28"/>
      <c r="O66" s="28"/>
      <c r="P66" s="41">
        <f t="shared" si="0"/>
        <v>0</v>
      </c>
    </row>
    <row r="67" spans="2:16" ht="13.5" customHeight="1" hidden="1">
      <c r="B67" s="27" t="s">
        <v>107</v>
      </c>
      <c r="C67" s="27" t="s">
        <v>145</v>
      </c>
      <c r="D67" s="32" t="s">
        <v>22</v>
      </c>
      <c r="E67" s="42"/>
      <c r="F67" s="42"/>
      <c r="G67" s="28"/>
      <c r="H67" s="28"/>
      <c r="I67" s="28"/>
      <c r="J67" s="42"/>
      <c r="K67" s="28"/>
      <c r="L67" s="28"/>
      <c r="M67" s="28"/>
      <c r="N67" s="28"/>
      <c r="O67" s="28"/>
      <c r="P67" s="41">
        <f t="shared" si="0"/>
        <v>0</v>
      </c>
    </row>
    <row r="68" spans="2:16" ht="15.75">
      <c r="B68" s="27" t="s">
        <v>108</v>
      </c>
      <c r="C68" s="27" t="s">
        <v>149</v>
      </c>
      <c r="D68" s="32" t="s">
        <v>23</v>
      </c>
      <c r="E68" s="42">
        <f>'[1]дод2'!$D$68</f>
        <v>3744305</v>
      </c>
      <c r="F68" s="42">
        <f>'[1]дод2'!$E$68</f>
        <v>3744305</v>
      </c>
      <c r="G68" s="28"/>
      <c r="H68" s="28"/>
      <c r="I68" s="28"/>
      <c r="J68" s="42"/>
      <c r="K68" s="28"/>
      <c r="L68" s="28"/>
      <c r="M68" s="28"/>
      <c r="N68" s="28"/>
      <c r="O68" s="28"/>
      <c r="P68" s="41">
        <f t="shared" si="0"/>
        <v>3744305</v>
      </c>
    </row>
    <row r="69" spans="2:16" ht="15" customHeight="1" hidden="1">
      <c r="B69" s="29">
        <v>170102</v>
      </c>
      <c r="C69" s="27" t="s">
        <v>146</v>
      </c>
      <c r="D69" s="32" t="s">
        <v>30</v>
      </c>
      <c r="E69" s="42"/>
      <c r="F69" s="42"/>
      <c r="G69" s="28"/>
      <c r="H69" s="28"/>
      <c r="I69" s="28"/>
      <c r="J69" s="42"/>
      <c r="K69" s="28"/>
      <c r="L69" s="28"/>
      <c r="M69" s="28"/>
      <c r="N69" s="28"/>
      <c r="O69" s="28"/>
      <c r="P69" s="41">
        <f t="shared" si="0"/>
        <v>0</v>
      </c>
    </row>
    <row r="70" spans="2:16" ht="15.75" customHeight="1" hidden="1">
      <c r="B70" s="29">
        <v>170302</v>
      </c>
      <c r="C70" s="27" t="s">
        <v>146</v>
      </c>
      <c r="D70" s="32" t="s">
        <v>31</v>
      </c>
      <c r="E70" s="42"/>
      <c r="F70" s="42"/>
      <c r="G70" s="28"/>
      <c r="H70" s="28"/>
      <c r="I70" s="28"/>
      <c r="J70" s="42"/>
      <c r="K70" s="28"/>
      <c r="L70" s="28"/>
      <c r="M70" s="28"/>
      <c r="N70" s="28"/>
      <c r="O70" s="28"/>
      <c r="P70" s="41">
        <f t="shared" si="0"/>
        <v>0</v>
      </c>
    </row>
    <row r="71" spans="2:16" ht="31.5">
      <c r="B71" s="29"/>
      <c r="C71" s="22" t="s">
        <v>71</v>
      </c>
      <c r="D71" s="11" t="s">
        <v>32</v>
      </c>
      <c r="E71" s="43">
        <f>SUM(E72:E76)</f>
        <v>3059800</v>
      </c>
      <c r="F71" s="43">
        <f>SUM(F72:F76)</f>
        <v>3059800</v>
      </c>
      <c r="G71" s="43">
        <f>SUM(G72:G76)</f>
        <v>2260000</v>
      </c>
      <c r="H71" s="43">
        <f>SUM(H72:H76)</f>
        <v>191800</v>
      </c>
      <c r="I71" s="28"/>
      <c r="J71" s="43">
        <f>SUM(J72:J76)</f>
        <v>135000</v>
      </c>
      <c r="K71" s="43">
        <f>SUM(K72:K76)</f>
        <v>135000</v>
      </c>
      <c r="L71" s="42">
        <f>SUM(L73:L76)</f>
        <v>64600</v>
      </c>
      <c r="M71" s="28"/>
      <c r="N71" s="28"/>
      <c r="O71" s="28"/>
      <c r="P71" s="41">
        <f t="shared" si="0"/>
        <v>3194800</v>
      </c>
    </row>
    <row r="72" spans="2:16" ht="15.75">
      <c r="B72" s="29">
        <v>110201</v>
      </c>
      <c r="C72" s="27" t="s">
        <v>154</v>
      </c>
      <c r="D72" s="32" t="s">
        <v>51</v>
      </c>
      <c r="E72" s="42">
        <f>'[1]дод2'!$D$71</f>
        <v>943600</v>
      </c>
      <c r="F72" s="42">
        <f>'[1]дод2'!$E$71</f>
        <v>943600</v>
      </c>
      <c r="G72" s="42">
        <f>'[1]дод2'!$F$71</f>
        <v>765500</v>
      </c>
      <c r="H72" s="42">
        <f>'[1]дод2'!$G$71</f>
        <v>7900</v>
      </c>
      <c r="I72" s="48"/>
      <c r="J72" s="42">
        <f>'[1]дод2'!$I$71</f>
        <v>1000</v>
      </c>
      <c r="K72" s="42">
        <f>'[1]дод2'!$J$71</f>
        <v>1000</v>
      </c>
      <c r="L72" s="28"/>
      <c r="M72" s="28"/>
      <c r="N72" s="28"/>
      <c r="O72" s="28"/>
      <c r="P72" s="41">
        <f t="shared" si="0"/>
        <v>944600</v>
      </c>
    </row>
    <row r="73" spans="2:16" ht="15.75">
      <c r="B73" s="29">
        <v>110202</v>
      </c>
      <c r="C73" s="27" t="s">
        <v>154</v>
      </c>
      <c r="D73" s="32" t="s">
        <v>57</v>
      </c>
      <c r="E73" s="42">
        <f>'[1]дод2'!$D$72</f>
        <v>91800</v>
      </c>
      <c r="F73" s="42">
        <f>'[1]дод2'!$E$72</f>
        <v>91800</v>
      </c>
      <c r="G73" s="42">
        <f>'[1]дод2'!$F$72</f>
        <v>60700</v>
      </c>
      <c r="H73" s="42">
        <f>'[1]дод2'!$G$72</f>
        <v>6400</v>
      </c>
      <c r="I73" s="28"/>
      <c r="J73" s="42">
        <f>'[1]дод2'!$I$72</f>
        <v>1000</v>
      </c>
      <c r="K73" s="42">
        <f>'[1]дод2'!$J$72</f>
        <v>1000</v>
      </c>
      <c r="L73" s="28"/>
      <c r="M73" s="28"/>
      <c r="N73" s="28"/>
      <c r="O73" s="28"/>
      <c r="P73" s="41">
        <f t="shared" si="0"/>
        <v>92800</v>
      </c>
    </row>
    <row r="74" spans="2:16" ht="15.75">
      <c r="B74" s="29">
        <v>110204</v>
      </c>
      <c r="C74" s="27" t="s">
        <v>150</v>
      </c>
      <c r="D74" s="32" t="s">
        <v>24</v>
      </c>
      <c r="E74" s="42">
        <f>'[1]дод2'!$D$73</f>
        <v>714300</v>
      </c>
      <c r="F74" s="42">
        <f>'[1]дод2'!$E$73</f>
        <v>714300</v>
      </c>
      <c r="G74" s="42">
        <f>'[1]дод2'!$F$73</f>
        <v>416000</v>
      </c>
      <c r="H74" s="42">
        <f>'[1]дод2'!$G$73</f>
        <v>133100</v>
      </c>
      <c r="I74" s="28"/>
      <c r="J74" s="42">
        <f>'[1]дод2'!$I$73</f>
        <v>45000</v>
      </c>
      <c r="K74" s="42">
        <f>'[1]дод2'!$J$73</f>
        <v>45000</v>
      </c>
      <c r="L74" s="42"/>
      <c r="M74" s="28"/>
      <c r="N74" s="28"/>
      <c r="O74" s="28"/>
      <c r="P74" s="41">
        <f t="shared" si="0"/>
        <v>759300</v>
      </c>
    </row>
    <row r="75" spans="2:16" ht="15.75">
      <c r="B75" s="29">
        <v>110205</v>
      </c>
      <c r="C75" s="27" t="s">
        <v>141</v>
      </c>
      <c r="D75" s="32" t="s">
        <v>25</v>
      </c>
      <c r="E75" s="42">
        <f>'[1]дод2'!$D$74</f>
        <v>1230500</v>
      </c>
      <c r="F75" s="42">
        <f>'[1]дод2'!$E$74</f>
        <v>1230500</v>
      </c>
      <c r="G75" s="42">
        <f>'[1]дод2'!$F$74</f>
        <v>964000</v>
      </c>
      <c r="H75" s="42">
        <f>'[1]дод2'!$G$74</f>
        <v>37600</v>
      </c>
      <c r="I75" s="28"/>
      <c r="J75" s="42">
        <f>'[1]дод2'!$I$74</f>
        <v>88000</v>
      </c>
      <c r="K75" s="42">
        <v>88000</v>
      </c>
      <c r="L75" s="42">
        <v>64600</v>
      </c>
      <c r="M75" s="28"/>
      <c r="N75" s="28"/>
      <c r="O75" s="28"/>
      <c r="P75" s="41">
        <f aca="true" t="shared" si="2" ref="P75:P81">SUM(E75+J75)</f>
        <v>1318500</v>
      </c>
    </row>
    <row r="76" spans="2:16" ht="15.75">
      <c r="B76" s="29">
        <v>110502</v>
      </c>
      <c r="C76" s="27" t="s">
        <v>151</v>
      </c>
      <c r="D76" s="32" t="s">
        <v>26</v>
      </c>
      <c r="E76" s="42">
        <f>'[1]дод2'!$D$75</f>
        <v>79600</v>
      </c>
      <c r="F76" s="42">
        <f>'[1]дод2'!$E$75</f>
        <v>79600</v>
      </c>
      <c r="G76" s="42">
        <f>'[1]дод2'!$F$75</f>
        <v>53800</v>
      </c>
      <c r="H76" s="42">
        <f>'[1]дод2'!$G$75</f>
        <v>6800</v>
      </c>
      <c r="I76" s="28"/>
      <c r="J76" s="42"/>
      <c r="K76" s="28"/>
      <c r="L76" s="28"/>
      <c r="M76" s="28"/>
      <c r="N76" s="28"/>
      <c r="O76" s="28"/>
      <c r="P76" s="41">
        <f t="shared" si="2"/>
        <v>79600</v>
      </c>
    </row>
    <row r="77" spans="2:16" ht="15.75">
      <c r="B77" s="29"/>
      <c r="C77" s="22" t="s">
        <v>132</v>
      </c>
      <c r="D77" s="11" t="s">
        <v>56</v>
      </c>
      <c r="E77" s="43">
        <f>SUM(E78)</f>
        <v>3397000</v>
      </c>
      <c r="F77" s="43">
        <f>SUM(F78)</f>
        <v>3397000</v>
      </c>
      <c r="G77" s="26"/>
      <c r="H77" s="26"/>
      <c r="I77" s="28"/>
      <c r="J77" s="28"/>
      <c r="K77" s="28"/>
      <c r="L77" s="28"/>
      <c r="M77" s="28"/>
      <c r="N77" s="28"/>
      <c r="O77" s="28"/>
      <c r="P77" s="41">
        <f t="shared" si="2"/>
        <v>3397000</v>
      </c>
    </row>
    <row r="78" spans="2:16" ht="15.75">
      <c r="B78" s="8">
        <v>250380</v>
      </c>
      <c r="C78" s="27" t="s">
        <v>140</v>
      </c>
      <c r="D78" s="32" t="s">
        <v>59</v>
      </c>
      <c r="E78" s="42">
        <f>'[1]дод2'!$D$105</f>
        <v>3397000</v>
      </c>
      <c r="F78" s="42">
        <f>'[1]дод2'!$E$105</f>
        <v>3397000</v>
      </c>
      <c r="G78" s="28"/>
      <c r="H78" s="28"/>
      <c r="I78" s="28"/>
      <c r="J78" s="28"/>
      <c r="K78" s="28"/>
      <c r="L78" s="28"/>
      <c r="M78" s="28"/>
      <c r="N78" s="28"/>
      <c r="O78" s="28"/>
      <c r="P78" s="41">
        <f t="shared" si="2"/>
        <v>3397000</v>
      </c>
    </row>
    <row r="79" spans="2:16" ht="15.75">
      <c r="B79" s="29"/>
      <c r="C79" s="22" t="s">
        <v>133</v>
      </c>
      <c r="D79" s="9" t="s">
        <v>77</v>
      </c>
      <c r="E79" s="43">
        <f>SUM(E80)</f>
        <v>10000</v>
      </c>
      <c r="F79" s="42"/>
      <c r="G79" s="28"/>
      <c r="H79" s="28"/>
      <c r="I79" s="28"/>
      <c r="J79" s="28"/>
      <c r="K79" s="28"/>
      <c r="L79" s="28"/>
      <c r="M79" s="28"/>
      <c r="N79" s="28"/>
      <c r="O79" s="28"/>
      <c r="P79" s="41">
        <f t="shared" si="2"/>
        <v>10000</v>
      </c>
    </row>
    <row r="80" spans="2:16" ht="15.75">
      <c r="B80" s="29">
        <v>250102</v>
      </c>
      <c r="C80" s="27" t="s">
        <v>135</v>
      </c>
      <c r="D80" s="40" t="s">
        <v>52</v>
      </c>
      <c r="E80" s="42">
        <f>'[1]дод2'!$D$95</f>
        <v>10000</v>
      </c>
      <c r="F80" s="42"/>
      <c r="G80" s="28"/>
      <c r="H80" s="28"/>
      <c r="I80" s="28"/>
      <c r="J80" s="28"/>
      <c r="K80" s="28"/>
      <c r="L80" s="28"/>
      <c r="M80" s="28"/>
      <c r="N80" s="28"/>
      <c r="O80" s="28"/>
      <c r="P80" s="41">
        <f t="shared" si="2"/>
        <v>10000</v>
      </c>
    </row>
    <row r="81" spans="2:16" ht="33.75" customHeight="1">
      <c r="B81" s="29"/>
      <c r="C81" s="27"/>
      <c r="D81" s="23" t="s">
        <v>130</v>
      </c>
      <c r="E81" s="46">
        <f aca="true" t="shared" si="3" ref="E81:M81">SUM(E8+E11+E26+E35+E71+E77+E79)</f>
        <v>103499600</v>
      </c>
      <c r="F81" s="46">
        <f t="shared" si="3"/>
        <v>103489600</v>
      </c>
      <c r="G81" s="46">
        <f t="shared" si="3"/>
        <v>37711500</v>
      </c>
      <c r="H81" s="46">
        <f t="shared" si="3"/>
        <v>8265900</v>
      </c>
      <c r="I81" s="46">
        <f t="shared" si="3"/>
        <v>0</v>
      </c>
      <c r="J81" s="46">
        <f t="shared" si="3"/>
        <v>467000</v>
      </c>
      <c r="K81" s="46">
        <f t="shared" si="3"/>
        <v>467000</v>
      </c>
      <c r="L81" s="46">
        <f t="shared" si="3"/>
        <v>70970</v>
      </c>
      <c r="M81" s="46">
        <f t="shared" si="3"/>
        <v>30000</v>
      </c>
      <c r="N81" s="31"/>
      <c r="O81" s="31"/>
      <c r="P81" s="41">
        <f t="shared" si="2"/>
        <v>103966600</v>
      </c>
    </row>
    <row r="82" spans="4:15" ht="12.75">
      <c r="D82" s="49"/>
      <c r="E82" s="49"/>
      <c r="F82" s="49"/>
      <c r="G82" s="49"/>
      <c r="H82" s="49"/>
      <c r="I82" s="49"/>
      <c r="J82" s="49"/>
      <c r="K82" s="49"/>
      <c r="L82" s="49"/>
      <c r="M82" s="49"/>
      <c r="N82" s="49"/>
      <c r="O82" s="49"/>
    </row>
    <row r="83" spans="2:16" ht="23.25" customHeight="1">
      <c r="B83" s="59"/>
      <c r="C83" s="59"/>
      <c r="D83" s="59"/>
      <c r="E83" s="59"/>
      <c r="F83" s="59"/>
      <c r="G83" s="59"/>
      <c r="H83" s="59"/>
      <c r="I83" s="59"/>
      <c r="J83" s="59"/>
      <c r="K83" s="59"/>
      <c r="L83" s="59"/>
      <c r="M83" s="59"/>
      <c r="N83" s="59"/>
      <c r="O83" s="59"/>
      <c r="P83" s="59"/>
    </row>
    <row r="84" spans="2:16" ht="18.75" customHeight="1">
      <c r="B84" s="59"/>
      <c r="C84" s="59"/>
      <c r="D84" s="59"/>
      <c r="E84" s="59"/>
      <c r="F84" s="59"/>
      <c r="G84" s="59"/>
      <c r="H84" s="59"/>
      <c r="I84" s="59"/>
      <c r="J84" s="59"/>
      <c r="K84" s="59"/>
      <c r="L84" s="59"/>
      <c r="M84" s="59"/>
      <c r="N84" s="59"/>
      <c r="O84" s="59"/>
      <c r="P84" s="59"/>
    </row>
    <row r="85" ht="12.75">
      <c r="G85" s="50"/>
    </row>
    <row r="86" ht="12.75">
      <c r="B86" s="4"/>
    </row>
  </sheetData>
  <sheetProtection/>
  <mergeCells count="23">
    <mergeCell ref="B4:B7"/>
    <mergeCell ref="C4:C7"/>
    <mergeCell ref="P4:P7"/>
    <mergeCell ref="D4:D7"/>
    <mergeCell ref="E4:I4"/>
    <mergeCell ref="O6:O7"/>
    <mergeCell ref="B84:P84"/>
    <mergeCell ref="L5:M5"/>
    <mergeCell ref="N5:N7"/>
    <mergeCell ref="G6:G7"/>
    <mergeCell ref="H6:H7"/>
    <mergeCell ref="L6:L7"/>
    <mergeCell ref="M6:M7"/>
    <mergeCell ref="J4:O4"/>
    <mergeCell ref="E5:E7"/>
    <mergeCell ref="F5:F7"/>
    <mergeCell ref="B83:P83"/>
    <mergeCell ref="M1:P1"/>
    <mergeCell ref="B2:P2"/>
    <mergeCell ref="G5:H5"/>
    <mergeCell ref="I5:I7"/>
    <mergeCell ref="J5:J7"/>
    <mergeCell ref="K5:K7"/>
  </mergeCells>
  <printOptions/>
  <pageMargins left="0.21" right="0.21" top="0.2" bottom="0.2" header="0.2"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Q88"/>
  <sheetViews>
    <sheetView tabSelected="1" zoomScalePageLayoutView="0" workbookViewId="0" topLeftCell="B1">
      <selection activeCell="B2" sqref="B2:P2"/>
    </sheetView>
  </sheetViews>
  <sheetFormatPr defaultColWidth="7.875" defaultRowHeight="12.75"/>
  <cols>
    <col min="1" max="1" width="3.25390625" style="6" hidden="1" customWidth="1"/>
    <col min="2" max="3" width="10.00390625" style="6" customWidth="1"/>
    <col min="4" max="4" width="78.625" style="6" customWidth="1"/>
    <col min="5" max="5" width="14.875" style="6" customWidth="1"/>
    <col min="6" max="6" width="12.75390625" style="6" customWidth="1"/>
    <col min="7" max="7" width="12.00390625" style="6" customWidth="1"/>
    <col min="8" max="10" width="10.875" style="6" customWidth="1"/>
    <col min="11" max="11" width="11.875" style="6" customWidth="1"/>
    <col min="12" max="15" width="10.875" style="6" customWidth="1"/>
    <col min="16" max="16" width="14.375" style="6" customWidth="1"/>
    <col min="17" max="17" width="7.875" style="1" customWidth="1"/>
    <col min="18" max="16384" width="7.875" style="1" customWidth="1"/>
  </cols>
  <sheetData>
    <row r="1" spans="5:17" ht="80.25" customHeight="1">
      <c r="E1" s="12"/>
      <c r="F1" s="12"/>
      <c r="G1" s="12"/>
      <c r="H1" s="12"/>
      <c r="I1" s="12"/>
      <c r="J1" s="12"/>
      <c r="K1" s="12"/>
      <c r="L1" s="12"/>
      <c r="M1" s="60" t="s">
        <v>165</v>
      </c>
      <c r="N1" s="60"/>
      <c r="O1" s="60"/>
      <c r="P1" s="60"/>
      <c r="Q1" s="52"/>
    </row>
    <row r="2" spans="2:17" ht="45" customHeight="1">
      <c r="B2" s="61" t="s">
        <v>166</v>
      </c>
      <c r="C2" s="61"/>
      <c r="D2" s="61"/>
      <c r="E2" s="61"/>
      <c r="F2" s="61"/>
      <c r="G2" s="61"/>
      <c r="H2" s="61"/>
      <c r="I2" s="61"/>
      <c r="J2" s="61"/>
      <c r="K2" s="61"/>
      <c r="L2" s="61"/>
      <c r="M2" s="61"/>
      <c r="N2" s="61"/>
      <c r="O2" s="61"/>
      <c r="P2" s="61"/>
      <c r="Q2" s="53"/>
    </row>
    <row r="3" spans="2:16" ht="18.75">
      <c r="B3" s="13"/>
      <c r="C3" s="13"/>
      <c r="D3" s="13"/>
      <c r="E3" s="13"/>
      <c r="F3" s="13"/>
      <c r="G3" s="14"/>
      <c r="H3" s="13"/>
      <c r="I3" s="13"/>
      <c r="J3" s="15"/>
      <c r="K3" s="16"/>
      <c r="L3" s="16"/>
      <c r="M3" s="16"/>
      <c r="N3" s="16"/>
      <c r="O3" s="16"/>
      <c r="P3" s="3" t="s">
        <v>124</v>
      </c>
    </row>
    <row r="4" spans="1:16" ht="21.75" customHeight="1">
      <c r="A4" s="17"/>
      <c r="B4" s="65" t="s">
        <v>125</v>
      </c>
      <c r="C4" s="68" t="s">
        <v>126</v>
      </c>
      <c r="D4" s="62" t="s">
        <v>152</v>
      </c>
      <c r="E4" s="56" t="s">
        <v>43</v>
      </c>
      <c r="F4" s="56"/>
      <c r="G4" s="56"/>
      <c r="H4" s="56"/>
      <c r="I4" s="56"/>
      <c r="J4" s="56" t="s">
        <v>44</v>
      </c>
      <c r="K4" s="56"/>
      <c r="L4" s="56"/>
      <c r="M4" s="56"/>
      <c r="N4" s="56"/>
      <c r="O4" s="56"/>
      <c r="P4" s="56" t="s">
        <v>45</v>
      </c>
    </row>
    <row r="5" spans="1:16" ht="16.5" customHeight="1">
      <c r="A5" s="18"/>
      <c r="B5" s="66"/>
      <c r="C5" s="68"/>
      <c r="D5" s="63"/>
      <c r="E5" s="57" t="s">
        <v>46</v>
      </c>
      <c r="F5" s="58" t="s">
        <v>127</v>
      </c>
      <c r="G5" s="57" t="s">
        <v>63</v>
      </c>
      <c r="H5" s="57"/>
      <c r="I5" s="58" t="s">
        <v>128</v>
      </c>
      <c r="J5" s="57" t="s">
        <v>46</v>
      </c>
      <c r="K5" s="58" t="s">
        <v>127</v>
      </c>
      <c r="L5" s="57" t="s">
        <v>63</v>
      </c>
      <c r="M5" s="57"/>
      <c r="N5" s="58" t="s">
        <v>128</v>
      </c>
      <c r="O5" s="2" t="s">
        <v>63</v>
      </c>
      <c r="P5" s="56"/>
    </row>
    <row r="6" spans="1:16" ht="20.25" customHeight="1">
      <c r="A6" s="19"/>
      <c r="B6" s="66"/>
      <c r="C6" s="68"/>
      <c r="D6" s="63"/>
      <c r="E6" s="57"/>
      <c r="F6" s="58"/>
      <c r="G6" s="57" t="s">
        <v>47</v>
      </c>
      <c r="H6" s="57" t="s">
        <v>48</v>
      </c>
      <c r="I6" s="58"/>
      <c r="J6" s="57"/>
      <c r="K6" s="58"/>
      <c r="L6" s="57" t="s">
        <v>47</v>
      </c>
      <c r="M6" s="57" t="s">
        <v>48</v>
      </c>
      <c r="N6" s="58"/>
      <c r="O6" s="57" t="s">
        <v>62</v>
      </c>
      <c r="P6" s="56"/>
    </row>
    <row r="7" spans="1:16" ht="45.75" customHeight="1">
      <c r="A7" s="20"/>
      <c r="B7" s="67"/>
      <c r="C7" s="68"/>
      <c r="D7" s="64"/>
      <c r="E7" s="57"/>
      <c r="F7" s="58"/>
      <c r="G7" s="57"/>
      <c r="H7" s="57"/>
      <c r="I7" s="58"/>
      <c r="J7" s="57"/>
      <c r="K7" s="58"/>
      <c r="L7" s="57"/>
      <c r="M7" s="57"/>
      <c r="N7" s="58"/>
      <c r="O7" s="57"/>
      <c r="P7" s="56"/>
    </row>
    <row r="8" spans="1:16" s="25" customFormat="1" ht="21" customHeight="1">
      <c r="A8" s="21"/>
      <c r="B8" s="22"/>
      <c r="C8" s="22" t="s">
        <v>68</v>
      </c>
      <c r="D8" s="23" t="s">
        <v>131</v>
      </c>
      <c r="E8" s="41">
        <f>SUM(E9:E11)</f>
        <v>86700</v>
      </c>
      <c r="F8" s="41">
        <f>SUM(F9:F11)</f>
        <v>86700</v>
      </c>
      <c r="G8" s="41">
        <f>SUM(G9:G11)</f>
        <v>0</v>
      </c>
      <c r="H8" s="41">
        <f>SUM(H9:H11)</f>
        <v>0</v>
      </c>
      <c r="I8" s="24"/>
      <c r="J8" s="41">
        <f aca="true" t="shared" si="0" ref="J8:O8">SUM(J9:J11)</f>
        <v>100000</v>
      </c>
      <c r="K8" s="41">
        <f t="shared" si="0"/>
        <v>0</v>
      </c>
      <c r="L8" s="41">
        <f t="shared" si="0"/>
        <v>0</v>
      </c>
      <c r="M8" s="41">
        <f t="shared" si="0"/>
        <v>0</v>
      </c>
      <c r="N8" s="41">
        <f t="shared" si="0"/>
        <v>100000</v>
      </c>
      <c r="O8" s="41">
        <f t="shared" si="0"/>
        <v>100000</v>
      </c>
      <c r="P8" s="41">
        <f>SUM(E8+J8)</f>
        <v>186700</v>
      </c>
    </row>
    <row r="9" spans="2:16" ht="15.75">
      <c r="B9" s="27" t="s">
        <v>74</v>
      </c>
      <c r="C9" s="27" t="s">
        <v>129</v>
      </c>
      <c r="D9" s="32" t="s">
        <v>49</v>
      </c>
      <c r="E9" s="42">
        <f>'[1]дод2.1'!$D$9</f>
        <v>6700</v>
      </c>
      <c r="F9" s="42">
        <f>'[1]дод2.1'!$D$9</f>
        <v>6700</v>
      </c>
      <c r="G9" s="42"/>
      <c r="H9" s="42"/>
      <c r="I9" s="26"/>
      <c r="J9" s="42"/>
      <c r="K9" s="42"/>
      <c r="L9" s="26"/>
      <c r="M9" s="26"/>
      <c r="N9" s="26"/>
      <c r="O9" s="26"/>
      <c r="P9" s="41">
        <f aca="true" t="shared" si="1" ref="P9:P76">SUM(E9+J9)</f>
        <v>6700</v>
      </c>
    </row>
    <row r="10" spans="2:16" ht="15.75">
      <c r="B10" s="27" t="s">
        <v>163</v>
      </c>
      <c r="C10" s="27" t="s">
        <v>164</v>
      </c>
      <c r="D10" s="54" t="s">
        <v>162</v>
      </c>
      <c r="E10" s="42"/>
      <c r="F10" s="42"/>
      <c r="G10" s="42"/>
      <c r="H10" s="42"/>
      <c r="I10" s="26"/>
      <c r="J10" s="42">
        <f>'[1]дод2.1'!$I$85</f>
        <v>100000</v>
      </c>
      <c r="K10" s="42"/>
      <c r="L10" s="26"/>
      <c r="M10" s="26"/>
      <c r="N10" s="28">
        <v>100000</v>
      </c>
      <c r="O10" s="28">
        <v>100000</v>
      </c>
      <c r="P10" s="41">
        <f t="shared" si="1"/>
        <v>100000</v>
      </c>
    </row>
    <row r="11" spans="2:16" ht="15.75">
      <c r="B11" s="29">
        <v>250404</v>
      </c>
      <c r="C11" s="27" t="s">
        <v>135</v>
      </c>
      <c r="D11" s="32" t="s">
        <v>54</v>
      </c>
      <c r="E11" s="42">
        <v>80000</v>
      </c>
      <c r="F11" s="42">
        <v>80000</v>
      </c>
      <c r="G11" s="28"/>
      <c r="H11" s="28"/>
      <c r="I11" s="28"/>
      <c r="J11" s="42"/>
      <c r="K11" s="42"/>
      <c r="L11" s="28"/>
      <c r="M11" s="42"/>
      <c r="N11" s="28"/>
      <c r="O11" s="28"/>
      <c r="P11" s="41">
        <f t="shared" si="1"/>
        <v>80000</v>
      </c>
    </row>
    <row r="12" spans="2:16" ht="15.75">
      <c r="B12" s="29"/>
      <c r="C12" s="22" t="s">
        <v>69</v>
      </c>
      <c r="D12" s="11" t="s">
        <v>55</v>
      </c>
      <c r="E12" s="43">
        <f>SUM(E13:E26)</f>
        <v>154600</v>
      </c>
      <c r="F12" s="43">
        <f>SUM(F13:F26)</f>
        <v>154600</v>
      </c>
      <c r="G12" s="43">
        <f>SUM(G13:G26)</f>
        <v>0</v>
      </c>
      <c r="H12" s="43">
        <f>SUM(H13:H26)</f>
        <v>0</v>
      </c>
      <c r="I12" s="28"/>
      <c r="J12" s="43">
        <f aca="true" t="shared" si="2" ref="J12:O12">SUM(J13:J26)</f>
        <v>17000</v>
      </c>
      <c r="K12" s="43">
        <f t="shared" si="2"/>
        <v>0</v>
      </c>
      <c r="L12" s="43">
        <f t="shared" si="2"/>
        <v>0</v>
      </c>
      <c r="M12" s="47">
        <f t="shared" si="2"/>
        <v>0</v>
      </c>
      <c r="N12" s="47">
        <f t="shared" si="2"/>
        <v>17000</v>
      </c>
      <c r="O12" s="47">
        <f t="shared" si="2"/>
        <v>17000</v>
      </c>
      <c r="P12" s="41">
        <f t="shared" si="1"/>
        <v>171600</v>
      </c>
    </row>
    <row r="13" spans="2:16" ht="19.5" customHeight="1">
      <c r="B13" s="27" t="s">
        <v>73</v>
      </c>
      <c r="C13" s="27" t="s">
        <v>136</v>
      </c>
      <c r="D13" s="32" t="s">
        <v>8</v>
      </c>
      <c r="E13" s="42">
        <f>'[1]дод2.1'!$D$21</f>
        <v>95000</v>
      </c>
      <c r="F13" s="42">
        <f>'[1]дод2.1'!$E$21</f>
        <v>95000</v>
      </c>
      <c r="G13" s="42"/>
      <c r="H13" s="42"/>
      <c r="I13" s="28"/>
      <c r="J13" s="42">
        <f>'[1]дод2.1'!$I$21</f>
        <v>17000</v>
      </c>
      <c r="K13" s="42"/>
      <c r="L13" s="42"/>
      <c r="M13" s="42"/>
      <c r="N13" s="28">
        <f>'[1]дод2.1'!$M$21</f>
        <v>17000</v>
      </c>
      <c r="O13" s="28">
        <v>17000</v>
      </c>
      <c r="P13" s="41">
        <f t="shared" si="1"/>
        <v>112000</v>
      </c>
    </row>
    <row r="14" spans="2:16" ht="15.75" customHeight="1" hidden="1">
      <c r="B14" s="27" t="s">
        <v>119</v>
      </c>
      <c r="C14" s="27"/>
      <c r="D14" s="32" t="s">
        <v>72</v>
      </c>
      <c r="E14" s="42"/>
      <c r="F14" s="42"/>
      <c r="G14" s="42"/>
      <c r="H14" s="42"/>
      <c r="I14" s="28"/>
      <c r="J14" s="42"/>
      <c r="K14" s="28"/>
      <c r="L14" s="28"/>
      <c r="M14" s="28"/>
      <c r="N14" s="28"/>
      <c r="O14" s="28"/>
      <c r="P14" s="41">
        <f t="shared" si="1"/>
        <v>0</v>
      </c>
    </row>
    <row r="15" spans="2:16" ht="14.25" customHeight="1" hidden="1">
      <c r="B15" s="7" t="s">
        <v>120</v>
      </c>
      <c r="C15" s="27"/>
      <c r="D15" s="32" t="s">
        <v>33</v>
      </c>
      <c r="E15" s="43"/>
      <c r="F15" s="43"/>
      <c r="G15" s="43"/>
      <c r="H15" s="43"/>
      <c r="I15" s="26"/>
      <c r="J15" s="43"/>
      <c r="K15" s="26"/>
      <c r="L15" s="26"/>
      <c r="M15" s="26"/>
      <c r="N15" s="26"/>
      <c r="O15" s="26"/>
      <c r="P15" s="41">
        <f t="shared" si="1"/>
        <v>0</v>
      </c>
    </row>
    <row r="16" spans="2:16" ht="18" customHeight="1" hidden="1">
      <c r="B16" s="7"/>
      <c r="C16" s="27"/>
      <c r="D16" s="33" t="s">
        <v>34</v>
      </c>
      <c r="E16" s="43"/>
      <c r="F16" s="43"/>
      <c r="G16" s="43"/>
      <c r="H16" s="43"/>
      <c r="I16" s="26"/>
      <c r="J16" s="43"/>
      <c r="K16" s="26"/>
      <c r="L16" s="26"/>
      <c r="M16" s="26"/>
      <c r="N16" s="26"/>
      <c r="O16" s="26"/>
      <c r="P16" s="41">
        <f t="shared" si="1"/>
        <v>0</v>
      </c>
    </row>
    <row r="17" spans="2:16" ht="13.5" customHeight="1" hidden="1">
      <c r="B17" s="7" t="s">
        <v>158</v>
      </c>
      <c r="C17" s="27"/>
      <c r="D17" s="32" t="s">
        <v>159</v>
      </c>
      <c r="E17" s="42"/>
      <c r="F17" s="42"/>
      <c r="G17" s="43"/>
      <c r="H17" s="43"/>
      <c r="I17" s="26"/>
      <c r="J17" s="43"/>
      <c r="K17" s="26"/>
      <c r="L17" s="26"/>
      <c r="M17" s="26"/>
      <c r="N17" s="26"/>
      <c r="O17" s="26"/>
      <c r="P17" s="41"/>
    </row>
    <row r="18" spans="2:16" ht="15.75">
      <c r="B18" s="27" t="s">
        <v>105</v>
      </c>
      <c r="C18" s="27" t="s">
        <v>137</v>
      </c>
      <c r="D18" s="32" t="s">
        <v>20</v>
      </c>
      <c r="E18" s="44">
        <f>'[1]дод2.1'!$D$65</f>
        <v>39600</v>
      </c>
      <c r="F18" s="44">
        <f>'[1]дод2.1'!$E$65</f>
        <v>39600</v>
      </c>
      <c r="G18" s="44"/>
      <c r="H18" s="44"/>
      <c r="I18" s="30"/>
      <c r="J18" s="44"/>
      <c r="K18" s="44"/>
      <c r="L18" s="44"/>
      <c r="M18" s="30"/>
      <c r="N18" s="30"/>
      <c r="O18" s="30"/>
      <c r="P18" s="41">
        <f t="shared" si="1"/>
        <v>39600</v>
      </c>
    </row>
    <row r="19" spans="2:16" ht="12.75" customHeight="1" hidden="1">
      <c r="B19" s="29">
        <v>120201</v>
      </c>
      <c r="C19" s="22"/>
      <c r="D19" s="32" t="s">
        <v>27</v>
      </c>
      <c r="E19" s="44"/>
      <c r="F19" s="44"/>
      <c r="G19" s="30"/>
      <c r="H19" s="30"/>
      <c r="I19" s="30"/>
      <c r="J19" s="44"/>
      <c r="K19" s="30"/>
      <c r="L19" s="30"/>
      <c r="M19" s="30"/>
      <c r="N19" s="30"/>
      <c r="O19" s="30"/>
      <c r="P19" s="41">
        <f t="shared" si="1"/>
        <v>0</v>
      </c>
    </row>
    <row r="20" spans="2:16" ht="15" customHeight="1" hidden="1">
      <c r="B20" s="29">
        <v>130102</v>
      </c>
      <c r="C20" s="22"/>
      <c r="D20" s="32" t="s">
        <v>28</v>
      </c>
      <c r="E20" s="42"/>
      <c r="F20" s="42"/>
      <c r="G20" s="28"/>
      <c r="H20" s="28"/>
      <c r="I20" s="28"/>
      <c r="J20" s="42"/>
      <c r="K20" s="28"/>
      <c r="L20" s="28"/>
      <c r="M20" s="28"/>
      <c r="N20" s="28"/>
      <c r="O20" s="28"/>
      <c r="P20" s="41">
        <f t="shared" si="1"/>
        <v>0</v>
      </c>
    </row>
    <row r="21" spans="2:16" ht="32.25" customHeight="1" hidden="1">
      <c r="B21" s="29">
        <v>160101</v>
      </c>
      <c r="C21" s="27"/>
      <c r="D21" s="32" t="s">
        <v>64</v>
      </c>
      <c r="E21" s="45"/>
      <c r="F21" s="45"/>
      <c r="G21" s="31"/>
      <c r="H21" s="31"/>
      <c r="I21" s="31"/>
      <c r="J21" s="45"/>
      <c r="K21" s="31"/>
      <c r="L21" s="31"/>
      <c r="M21" s="31"/>
      <c r="N21" s="31"/>
      <c r="O21" s="31"/>
      <c r="P21" s="41">
        <f t="shared" si="1"/>
        <v>0</v>
      </c>
    </row>
    <row r="22" spans="2:16" ht="14.25" customHeight="1" hidden="1">
      <c r="B22" s="29">
        <v>250354</v>
      </c>
      <c r="C22" s="22"/>
      <c r="D22" s="32" t="s">
        <v>65</v>
      </c>
      <c r="E22" s="42"/>
      <c r="F22" s="42"/>
      <c r="G22" s="28"/>
      <c r="H22" s="28"/>
      <c r="I22" s="28"/>
      <c r="J22" s="42"/>
      <c r="K22" s="28"/>
      <c r="L22" s="28"/>
      <c r="M22" s="28"/>
      <c r="N22" s="28"/>
      <c r="O22" s="28"/>
      <c r="P22" s="41">
        <f t="shared" si="1"/>
        <v>0</v>
      </c>
    </row>
    <row r="23" spans="2:16" ht="15.75" customHeight="1" hidden="1">
      <c r="B23" s="29">
        <v>150122</v>
      </c>
      <c r="C23" s="22"/>
      <c r="D23" s="32" t="s">
        <v>66</v>
      </c>
      <c r="E23" s="42"/>
      <c r="F23" s="42"/>
      <c r="G23" s="28"/>
      <c r="H23" s="28"/>
      <c r="I23" s="28"/>
      <c r="J23" s="42"/>
      <c r="K23" s="28"/>
      <c r="L23" s="28"/>
      <c r="M23" s="28"/>
      <c r="N23" s="28"/>
      <c r="O23" s="28"/>
      <c r="P23" s="41">
        <f t="shared" si="1"/>
        <v>0</v>
      </c>
    </row>
    <row r="24" spans="2:16" ht="15.75">
      <c r="B24" s="29">
        <v>210105</v>
      </c>
      <c r="C24" s="27" t="s">
        <v>139</v>
      </c>
      <c r="D24" s="5" t="s">
        <v>121</v>
      </c>
      <c r="E24" s="42">
        <f>'[1]дод2.1'!$D$95</f>
        <v>10000</v>
      </c>
      <c r="F24" s="42">
        <f>'[1]дод2.1'!$E$95</f>
        <v>10000</v>
      </c>
      <c r="G24" s="28"/>
      <c r="H24" s="28"/>
      <c r="I24" s="28"/>
      <c r="J24" s="42"/>
      <c r="K24" s="28"/>
      <c r="L24" s="28"/>
      <c r="M24" s="28"/>
      <c r="N24" s="28"/>
      <c r="O24" s="28"/>
      <c r="P24" s="41">
        <f t="shared" si="1"/>
        <v>10000</v>
      </c>
    </row>
    <row r="25" spans="2:16" ht="14.25" customHeight="1" hidden="1">
      <c r="B25" s="29">
        <v>250344</v>
      </c>
      <c r="C25" s="27" t="s">
        <v>140</v>
      </c>
      <c r="D25" s="32" t="s">
        <v>53</v>
      </c>
      <c r="E25" s="42"/>
      <c r="F25" s="42"/>
      <c r="G25" s="28"/>
      <c r="H25" s="28"/>
      <c r="I25" s="28"/>
      <c r="J25" s="42"/>
      <c r="K25" s="28"/>
      <c r="L25" s="28"/>
      <c r="M25" s="28"/>
      <c r="N25" s="28"/>
      <c r="O25" s="28"/>
      <c r="P25" s="41">
        <f t="shared" si="1"/>
        <v>0</v>
      </c>
    </row>
    <row r="26" spans="2:16" ht="15.75">
      <c r="B26" s="29">
        <v>250404</v>
      </c>
      <c r="C26" s="27" t="s">
        <v>135</v>
      </c>
      <c r="D26" s="32" t="s">
        <v>54</v>
      </c>
      <c r="E26" s="42">
        <v>10000</v>
      </c>
      <c r="F26" s="42">
        <v>10000</v>
      </c>
      <c r="G26" s="28"/>
      <c r="H26" s="28"/>
      <c r="I26" s="28"/>
      <c r="J26" s="42"/>
      <c r="K26" s="28"/>
      <c r="L26" s="28"/>
      <c r="M26" s="28"/>
      <c r="N26" s="28"/>
      <c r="O26" s="28"/>
      <c r="P26" s="41">
        <f t="shared" si="1"/>
        <v>10000</v>
      </c>
    </row>
    <row r="27" spans="2:16" ht="15.75">
      <c r="B27" s="29"/>
      <c r="C27" s="22" t="s">
        <v>67</v>
      </c>
      <c r="D27" s="11" t="s">
        <v>153</v>
      </c>
      <c r="E27" s="43">
        <f>SUM(E28:E36)</f>
        <v>1013904.73</v>
      </c>
      <c r="F27" s="43">
        <f>SUM(F28:F36)</f>
        <v>1013904.73</v>
      </c>
      <c r="G27" s="43">
        <f>SUM(G28:G36)</f>
        <v>0</v>
      </c>
      <c r="H27" s="43">
        <f>SUM(H28:H36)</f>
        <v>0</v>
      </c>
      <c r="I27" s="28"/>
      <c r="J27" s="43">
        <f>SUM(J28:J36)</f>
        <v>600000</v>
      </c>
      <c r="K27" s="43">
        <f>SUM(K28:K36)</f>
        <v>0</v>
      </c>
      <c r="L27" s="28"/>
      <c r="M27" s="28"/>
      <c r="N27" s="47">
        <v>600000</v>
      </c>
      <c r="O27" s="47">
        <v>600000</v>
      </c>
      <c r="P27" s="41">
        <f t="shared" si="1"/>
        <v>1613904.73</v>
      </c>
    </row>
    <row r="28" spans="2:16" ht="25.5">
      <c r="B28" s="27" t="s">
        <v>75</v>
      </c>
      <c r="C28" s="27" t="s">
        <v>134</v>
      </c>
      <c r="D28" s="32" t="s">
        <v>1</v>
      </c>
      <c r="E28" s="42">
        <f>'[1]дод2.1'!$D$11</f>
        <v>955604.73</v>
      </c>
      <c r="F28" s="42">
        <f>'[1]дод2.1'!$E$11</f>
        <v>955604.73</v>
      </c>
      <c r="G28" s="42"/>
      <c r="H28" s="42"/>
      <c r="I28" s="28"/>
      <c r="J28" s="42">
        <f>'[1]дод2.1'!$I$11</f>
        <v>600000</v>
      </c>
      <c r="K28" s="42"/>
      <c r="L28" s="28"/>
      <c r="M28" s="28"/>
      <c r="N28" s="28">
        <f>'[1]дод2.1'!$M$11</f>
        <v>600000</v>
      </c>
      <c r="O28" s="28">
        <f>'[1]дод2.1'!$N$11</f>
        <v>600000</v>
      </c>
      <c r="P28" s="41">
        <f t="shared" si="1"/>
        <v>1555604.73</v>
      </c>
    </row>
    <row r="29" spans="2:16" ht="15.75">
      <c r="B29" s="27" t="s">
        <v>109</v>
      </c>
      <c r="C29" s="27" t="s">
        <v>141</v>
      </c>
      <c r="D29" s="32" t="s">
        <v>3</v>
      </c>
      <c r="E29" s="42">
        <f>'[1]дод2.1'!$D$15</f>
        <v>18400</v>
      </c>
      <c r="F29" s="42">
        <f>'[1]дод2.1'!$E$15</f>
        <v>18400</v>
      </c>
      <c r="G29" s="42"/>
      <c r="H29" s="42"/>
      <c r="I29" s="28"/>
      <c r="J29" s="42"/>
      <c r="K29" s="28"/>
      <c r="L29" s="28"/>
      <c r="M29" s="28"/>
      <c r="N29" s="28"/>
      <c r="O29" s="28"/>
      <c r="P29" s="41">
        <f t="shared" si="1"/>
        <v>18400</v>
      </c>
    </row>
    <row r="30" spans="2:16" ht="15.75">
      <c r="B30" s="27" t="s">
        <v>110</v>
      </c>
      <c r="C30" s="27" t="s">
        <v>142</v>
      </c>
      <c r="D30" s="32" t="s">
        <v>4</v>
      </c>
      <c r="E30" s="42">
        <f>'[1]дод2.1'!$D$16</f>
        <v>7900</v>
      </c>
      <c r="F30" s="42">
        <f>'[1]дод2.1'!$E$16</f>
        <v>7900</v>
      </c>
      <c r="G30" s="42"/>
      <c r="H30" s="42"/>
      <c r="I30" s="28"/>
      <c r="J30" s="42"/>
      <c r="K30" s="28"/>
      <c r="M30" s="28"/>
      <c r="N30" s="28"/>
      <c r="O30" s="28"/>
      <c r="P30" s="41">
        <f t="shared" si="1"/>
        <v>7900</v>
      </c>
    </row>
    <row r="31" spans="2:16" ht="15.75">
      <c r="B31" s="27" t="s">
        <v>111</v>
      </c>
      <c r="C31" s="27" t="s">
        <v>142</v>
      </c>
      <c r="D31" s="32" t="s">
        <v>5</v>
      </c>
      <c r="E31" s="42">
        <f>'[1]дод2.1'!$D$17</f>
        <v>7600</v>
      </c>
      <c r="F31" s="42">
        <f>'[1]дод2.1'!$E$17</f>
        <v>7600</v>
      </c>
      <c r="G31" s="42"/>
      <c r="H31" s="42"/>
      <c r="I31" s="28"/>
      <c r="J31" s="42"/>
      <c r="K31" s="28"/>
      <c r="L31" s="28"/>
      <c r="M31" s="28"/>
      <c r="N31" s="28"/>
      <c r="O31" s="28"/>
      <c r="P31" s="41">
        <f t="shared" si="1"/>
        <v>7600</v>
      </c>
    </row>
    <row r="32" spans="2:16" ht="15.75">
      <c r="B32" s="27" t="s">
        <v>112</v>
      </c>
      <c r="C32" s="27" t="s">
        <v>142</v>
      </c>
      <c r="D32" s="32" t="s">
        <v>6</v>
      </c>
      <c r="E32" s="42">
        <f>'[1]дод2.1'!$D$18</f>
        <v>2000</v>
      </c>
      <c r="F32" s="42">
        <f>'[1]дод2.1'!$E$18</f>
        <v>2000</v>
      </c>
      <c r="G32" s="42"/>
      <c r="H32" s="42"/>
      <c r="I32" s="28"/>
      <c r="J32" s="42"/>
      <c r="K32" s="28"/>
      <c r="L32" s="28"/>
      <c r="M32" s="28"/>
      <c r="N32" s="28"/>
      <c r="O32" s="28"/>
      <c r="P32" s="41">
        <f t="shared" si="1"/>
        <v>2000</v>
      </c>
    </row>
    <row r="33" spans="2:16" ht="25.5" customHeight="1" hidden="1">
      <c r="B33" s="27" t="s">
        <v>113</v>
      </c>
      <c r="C33" s="27" t="s">
        <v>142</v>
      </c>
      <c r="D33" s="32" t="s">
        <v>7</v>
      </c>
      <c r="E33" s="42"/>
      <c r="F33" s="42"/>
      <c r="G33" s="42"/>
      <c r="H33" s="42"/>
      <c r="I33" s="28"/>
      <c r="J33" s="42"/>
      <c r="K33" s="28"/>
      <c r="L33" s="28"/>
      <c r="M33" s="28"/>
      <c r="N33" s="28"/>
      <c r="O33" s="28"/>
      <c r="P33" s="41">
        <f t="shared" si="1"/>
        <v>0</v>
      </c>
    </row>
    <row r="34" spans="2:16" ht="15.75" customHeight="1" hidden="1">
      <c r="B34" s="27" t="s">
        <v>104</v>
      </c>
      <c r="C34" s="27" t="s">
        <v>138</v>
      </c>
      <c r="D34" s="32" t="s">
        <v>19</v>
      </c>
      <c r="E34" s="42"/>
      <c r="F34" s="42"/>
      <c r="G34" s="42"/>
      <c r="H34" s="42"/>
      <c r="I34" s="28"/>
      <c r="J34" s="42"/>
      <c r="K34" s="28"/>
      <c r="L34" s="28"/>
      <c r="M34" s="28"/>
      <c r="N34" s="28"/>
      <c r="O34" s="28"/>
      <c r="P34" s="41"/>
    </row>
    <row r="35" spans="2:16" ht="15.75">
      <c r="B35" s="27" t="s">
        <v>161</v>
      </c>
      <c r="C35" s="27" t="s">
        <v>143</v>
      </c>
      <c r="D35" s="32" t="s">
        <v>28</v>
      </c>
      <c r="E35" s="42">
        <f>'[1]дод2.1'!$D$79</f>
        <v>15000</v>
      </c>
      <c r="F35" s="42">
        <f>'[1]дод2.1'!$E$79</f>
        <v>15000</v>
      </c>
      <c r="G35" s="42"/>
      <c r="H35" s="42"/>
      <c r="I35" s="28"/>
      <c r="J35" s="42"/>
      <c r="K35" s="28"/>
      <c r="L35" s="28"/>
      <c r="M35" s="28"/>
      <c r="N35" s="28"/>
      <c r="O35" s="28"/>
      <c r="P35" s="41"/>
    </row>
    <row r="36" spans="2:16" ht="15.75">
      <c r="B36" s="29">
        <v>130107</v>
      </c>
      <c r="C36" s="27" t="s">
        <v>143</v>
      </c>
      <c r="D36" s="32" t="s">
        <v>29</v>
      </c>
      <c r="E36" s="42">
        <f>'[1]дод2.1'!$D$80</f>
        <v>7400</v>
      </c>
      <c r="F36" s="42">
        <f>'[1]дод2.1'!$E$80</f>
        <v>7400</v>
      </c>
      <c r="G36" s="42"/>
      <c r="H36" s="42"/>
      <c r="I36" s="28"/>
      <c r="J36" s="42"/>
      <c r="K36" s="28"/>
      <c r="L36" s="28"/>
      <c r="M36" s="28"/>
      <c r="N36" s="28"/>
      <c r="O36" s="28"/>
      <c r="P36" s="41">
        <f t="shared" si="1"/>
        <v>7400</v>
      </c>
    </row>
    <row r="37" spans="2:16" ht="31.5">
      <c r="B37" s="29"/>
      <c r="C37" s="22" t="s">
        <v>70</v>
      </c>
      <c r="D37" s="11" t="s">
        <v>0</v>
      </c>
      <c r="E37" s="43">
        <f>SUM(E38:E72)</f>
        <v>79600</v>
      </c>
      <c r="F37" s="43">
        <f>SUM(F38:F72)</f>
        <v>79600</v>
      </c>
      <c r="G37" s="43">
        <f>SUM(G38:G72)</f>
        <v>0</v>
      </c>
      <c r="H37" s="43">
        <f>SUM(H38:H72)</f>
        <v>0</v>
      </c>
      <c r="I37" s="28"/>
      <c r="J37" s="42"/>
      <c r="K37" s="28"/>
      <c r="L37" s="28"/>
      <c r="M37" s="28"/>
      <c r="N37" s="28"/>
      <c r="O37" s="28"/>
      <c r="P37" s="41">
        <f t="shared" si="1"/>
        <v>79600</v>
      </c>
    </row>
    <row r="38" spans="2:16" ht="21" customHeight="1" hidden="1">
      <c r="B38" s="27" t="s">
        <v>76</v>
      </c>
      <c r="C38" s="27" t="s">
        <v>144</v>
      </c>
      <c r="D38" s="32" t="s">
        <v>2</v>
      </c>
      <c r="E38" s="42"/>
      <c r="F38" s="42"/>
      <c r="G38" s="28"/>
      <c r="H38" s="28"/>
      <c r="I38" s="28"/>
      <c r="J38" s="42"/>
      <c r="K38" s="28"/>
      <c r="L38" s="28"/>
      <c r="M38" s="28"/>
      <c r="N38" s="28"/>
      <c r="O38" s="28"/>
      <c r="P38" s="41">
        <f t="shared" si="1"/>
        <v>0</v>
      </c>
    </row>
    <row r="39" spans="2:16" ht="102" customHeight="1" hidden="1">
      <c r="B39" s="27" t="s">
        <v>78</v>
      </c>
      <c r="C39" s="27" t="s">
        <v>145</v>
      </c>
      <c r="D39" s="34" t="s">
        <v>115</v>
      </c>
      <c r="E39" s="42"/>
      <c r="F39" s="42"/>
      <c r="G39" s="28"/>
      <c r="H39" s="28"/>
      <c r="I39" s="28"/>
      <c r="J39" s="42"/>
      <c r="K39" s="28"/>
      <c r="L39" s="28"/>
      <c r="M39" s="28"/>
      <c r="N39" s="28"/>
      <c r="O39" s="28"/>
      <c r="P39" s="41">
        <f t="shared" si="1"/>
        <v>0</v>
      </c>
    </row>
    <row r="40" spans="2:16" ht="97.5" customHeight="1" hidden="1">
      <c r="B40" s="27" t="s">
        <v>79</v>
      </c>
      <c r="C40" s="27" t="s">
        <v>145</v>
      </c>
      <c r="D40" s="35" t="s">
        <v>116</v>
      </c>
      <c r="E40" s="42"/>
      <c r="F40" s="42"/>
      <c r="G40" s="28"/>
      <c r="H40" s="28"/>
      <c r="I40" s="28"/>
      <c r="J40" s="42"/>
      <c r="K40" s="28"/>
      <c r="L40" s="28"/>
      <c r="M40" s="28"/>
      <c r="N40" s="28"/>
      <c r="O40" s="28"/>
      <c r="P40" s="41">
        <f t="shared" si="1"/>
        <v>0</v>
      </c>
    </row>
    <row r="41" spans="2:16" ht="44.25" customHeight="1" hidden="1">
      <c r="B41" s="27" t="s">
        <v>80</v>
      </c>
      <c r="C41" s="27" t="s">
        <v>145</v>
      </c>
      <c r="D41" s="35" t="s">
        <v>117</v>
      </c>
      <c r="E41" s="42"/>
      <c r="F41" s="42"/>
      <c r="G41" s="28"/>
      <c r="H41" s="28"/>
      <c r="I41" s="28"/>
      <c r="J41" s="42"/>
      <c r="K41" s="28"/>
      <c r="L41" s="28"/>
      <c r="M41" s="28"/>
      <c r="N41" s="28"/>
      <c r="O41" s="28"/>
      <c r="P41" s="41">
        <f t="shared" si="1"/>
        <v>0</v>
      </c>
    </row>
    <row r="42" spans="2:16" ht="252" customHeight="1" hidden="1">
      <c r="B42" s="27" t="s">
        <v>81</v>
      </c>
      <c r="C42" s="27" t="s">
        <v>145</v>
      </c>
      <c r="D42" s="51" t="s">
        <v>118</v>
      </c>
      <c r="E42" s="42"/>
      <c r="F42" s="42"/>
      <c r="G42" s="28"/>
      <c r="H42" s="28"/>
      <c r="I42" s="28"/>
      <c r="J42" s="42"/>
      <c r="K42" s="28"/>
      <c r="L42" s="28"/>
      <c r="M42" s="28"/>
      <c r="N42" s="28"/>
      <c r="O42" s="28"/>
      <c r="P42" s="41">
        <f t="shared" si="1"/>
        <v>0</v>
      </c>
    </row>
    <row r="43" spans="2:16" ht="189" customHeight="1" hidden="1">
      <c r="B43" s="27" t="s">
        <v>82</v>
      </c>
      <c r="C43" s="27" t="s">
        <v>145</v>
      </c>
      <c r="D43" s="36" t="s">
        <v>114</v>
      </c>
      <c r="E43" s="42"/>
      <c r="F43" s="42"/>
      <c r="G43" s="28"/>
      <c r="H43" s="28"/>
      <c r="I43" s="28"/>
      <c r="J43" s="42"/>
      <c r="K43" s="28"/>
      <c r="L43" s="28"/>
      <c r="M43" s="28"/>
      <c r="N43" s="28"/>
      <c r="O43" s="28"/>
      <c r="P43" s="41">
        <f t="shared" si="1"/>
        <v>0</v>
      </c>
    </row>
    <row r="44" spans="2:16" ht="38.25" customHeight="1" hidden="1">
      <c r="B44" s="27" t="s">
        <v>83</v>
      </c>
      <c r="C44" s="27" t="s">
        <v>146</v>
      </c>
      <c r="D44" s="32" t="s">
        <v>35</v>
      </c>
      <c r="E44" s="42"/>
      <c r="F44" s="42"/>
      <c r="G44" s="28"/>
      <c r="H44" s="28"/>
      <c r="I44" s="28"/>
      <c r="J44" s="42"/>
      <c r="K44" s="28"/>
      <c r="L44" s="28"/>
      <c r="M44" s="28"/>
      <c r="N44" s="28"/>
      <c r="O44" s="28"/>
      <c r="P44" s="41">
        <f t="shared" si="1"/>
        <v>0</v>
      </c>
    </row>
    <row r="45" spans="2:16" ht="38.25" customHeight="1" hidden="1">
      <c r="B45" s="27" t="s">
        <v>84</v>
      </c>
      <c r="C45" s="27" t="s">
        <v>146</v>
      </c>
      <c r="D45" s="32" t="s">
        <v>36</v>
      </c>
      <c r="E45" s="42"/>
      <c r="F45" s="42"/>
      <c r="G45" s="28"/>
      <c r="H45" s="28"/>
      <c r="I45" s="28"/>
      <c r="J45" s="42"/>
      <c r="K45" s="28"/>
      <c r="L45" s="28"/>
      <c r="M45" s="28"/>
      <c r="N45" s="28"/>
      <c r="O45" s="28"/>
      <c r="P45" s="41">
        <f t="shared" si="1"/>
        <v>0</v>
      </c>
    </row>
    <row r="46" spans="2:16" ht="57" customHeight="1" hidden="1">
      <c r="B46" s="27" t="s">
        <v>85</v>
      </c>
      <c r="C46" s="27" t="s">
        <v>146</v>
      </c>
      <c r="D46" s="37" t="s">
        <v>37</v>
      </c>
      <c r="E46" s="42"/>
      <c r="F46" s="42"/>
      <c r="G46" s="28"/>
      <c r="H46" s="28"/>
      <c r="I46" s="28"/>
      <c r="J46" s="42"/>
      <c r="K46" s="28"/>
      <c r="L46" s="28"/>
      <c r="M46" s="28"/>
      <c r="N46" s="28"/>
      <c r="O46" s="28"/>
      <c r="P46" s="41">
        <f t="shared" si="1"/>
        <v>0</v>
      </c>
    </row>
    <row r="47" spans="2:16" ht="76.5" customHeight="1" hidden="1">
      <c r="B47" s="27" t="s">
        <v>86</v>
      </c>
      <c r="C47" s="27" t="s">
        <v>146</v>
      </c>
      <c r="D47" s="35" t="s">
        <v>38</v>
      </c>
      <c r="E47" s="42"/>
      <c r="F47" s="42"/>
      <c r="G47" s="28"/>
      <c r="H47" s="28"/>
      <c r="I47" s="28"/>
      <c r="J47" s="42"/>
      <c r="K47" s="28"/>
      <c r="L47" s="28"/>
      <c r="M47" s="28"/>
      <c r="N47" s="28"/>
      <c r="O47" s="28"/>
      <c r="P47" s="41">
        <f t="shared" si="1"/>
        <v>0</v>
      </c>
    </row>
    <row r="48" spans="2:16" ht="76.5" customHeight="1" hidden="1">
      <c r="B48" s="27" t="s">
        <v>87</v>
      </c>
      <c r="C48" s="27" t="s">
        <v>146</v>
      </c>
      <c r="D48" s="38" t="s">
        <v>39</v>
      </c>
      <c r="E48" s="42"/>
      <c r="F48" s="42"/>
      <c r="G48" s="28"/>
      <c r="H48" s="28"/>
      <c r="I48" s="28"/>
      <c r="J48" s="42"/>
      <c r="K48" s="28"/>
      <c r="L48" s="28"/>
      <c r="M48" s="28"/>
      <c r="N48" s="28"/>
      <c r="O48" s="28"/>
      <c r="P48" s="41">
        <f t="shared" si="1"/>
        <v>0</v>
      </c>
    </row>
    <row r="49" spans="2:16" ht="38.25" customHeight="1" hidden="1">
      <c r="B49" s="27" t="s">
        <v>88</v>
      </c>
      <c r="C49" s="27" t="s">
        <v>146</v>
      </c>
      <c r="D49" s="32" t="s">
        <v>40</v>
      </c>
      <c r="E49" s="42"/>
      <c r="F49" s="42"/>
      <c r="G49" s="28"/>
      <c r="H49" s="28"/>
      <c r="I49" s="28"/>
      <c r="J49" s="42"/>
      <c r="K49" s="28"/>
      <c r="L49" s="28"/>
      <c r="M49" s="28"/>
      <c r="N49" s="28"/>
      <c r="O49" s="28"/>
      <c r="P49" s="41">
        <f t="shared" si="1"/>
        <v>0</v>
      </c>
    </row>
    <row r="50" spans="2:16" ht="51" customHeight="1" hidden="1">
      <c r="B50" s="27" t="s">
        <v>89</v>
      </c>
      <c r="C50" s="27" t="s">
        <v>146</v>
      </c>
      <c r="D50" s="35" t="s">
        <v>41</v>
      </c>
      <c r="E50" s="42"/>
      <c r="F50" s="42"/>
      <c r="G50" s="28"/>
      <c r="H50" s="28"/>
      <c r="I50" s="28"/>
      <c r="J50" s="42"/>
      <c r="K50" s="28"/>
      <c r="L50" s="28"/>
      <c r="M50" s="28"/>
      <c r="N50" s="28"/>
      <c r="O50" s="28"/>
      <c r="P50" s="41">
        <f t="shared" si="1"/>
        <v>0</v>
      </c>
    </row>
    <row r="51" spans="2:16" ht="63.75" customHeight="1" hidden="1">
      <c r="B51" s="27" t="s">
        <v>90</v>
      </c>
      <c r="C51" s="27" t="s">
        <v>146</v>
      </c>
      <c r="D51" s="35" t="s">
        <v>42</v>
      </c>
      <c r="E51" s="42"/>
      <c r="F51" s="42"/>
      <c r="G51" s="28"/>
      <c r="H51" s="28"/>
      <c r="I51" s="28"/>
      <c r="J51" s="42"/>
      <c r="K51" s="28"/>
      <c r="L51" s="28"/>
      <c r="M51" s="28"/>
      <c r="N51" s="28"/>
      <c r="O51" s="28"/>
      <c r="P51" s="41">
        <f t="shared" si="1"/>
        <v>0</v>
      </c>
    </row>
    <row r="52" spans="2:16" ht="15.75" customHeight="1" hidden="1">
      <c r="B52" s="27" t="s">
        <v>91</v>
      </c>
      <c r="C52" s="27" t="s">
        <v>138</v>
      </c>
      <c r="D52" s="32" t="s">
        <v>9</v>
      </c>
      <c r="E52" s="42"/>
      <c r="F52" s="42"/>
      <c r="G52" s="28"/>
      <c r="H52" s="28"/>
      <c r="I52" s="28"/>
      <c r="J52" s="42"/>
      <c r="K52" s="28"/>
      <c r="L52" s="28"/>
      <c r="M52" s="28"/>
      <c r="N52" s="28"/>
      <c r="O52" s="28"/>
      <c r="P52" s="41">
        <f t="shared" si="1"/>
        <v>0</v>
      </c>
    </row>
    <row r="53" spans="2:16" ht="15.75" customHeight="1" hidden="1">
      <c r="B53" s="27" t="s">
        <v>92</v>
      </c>
      <c r="C53" s="27" t="s">
        <v>138</v>
      </c>
      <c r="D53" s="32" t="s">
        <v>10</v>
      </c>
      <c r="E53" s="42"/>
      <c r="F53" s="42"/>
      <c r="G53" s="28"/>
      <c r="H53" s="28"/>
      <c r="I53" s="28"/>
      <c r="J53" s="42"/>
      <c r="K53" s="28"/>
      <c r="L53" s="28"/>
      <c r="M53" s="28"/>
      <c r="N53" s="28"/>
      <c r="O53" s="28"/>
      <c r="P53" s="41">
        <f t="shared" si="1"/>
        <v>0</v>
      </c>
    </row>
    <row r="54" spans="2:16" ht="15.75" customHeight="1" hidden="1">
      <c r="B54" s="27" t="s">
        <v>93</v>
      </c>
      <c r="C54" s="27" t="s">
        <v>138</v>
      </c>
      <c r="D54" s="32" t="s">
        <v>11</v>
      </c>
      <c r="E54" s="42"/>
      <c r="F54" s="42"/>
      <c r="G54" s="28"/>
      <c r="H54" s="28"/>
      <c r="I54" s="28"/>
      <c r="J54" s="42"/>
      <c r="K54" s="28"/>
      <c r="L54" s="28"/>
      <c r="M54" s="28"/>
      <c r="N54" s="28"/>
      <c r="O54" s="28"/>
      <c r="P54" s="41">
        <f t="shared" si="1"/>
        <v>0</v>
      </c>
    </row>
    <row r="55" spans="2:16" ht="15.75" customHeight="1" hidden="1">
      <c r="B55" s="27" t="s">
        <v>94</v>
      </c>
      <c r="C55" s="27" t="s">
        <v>138</v>
      </c>
      <c r="D55" s="32" t="s">
        <v>12</v>
      </c>
      <c r="E55" s="42"/>
      <c r="F55" s="42"/>
      <c r="G55" s="28"/>
      <c r="H55" s="28"/>
      <c r="I55" s="28"/>
      <c r="J55" s="42"/>
      <c r="K55" s="28"/>
      <c r="L55" s="28"/>
      <c r="M55" s="28"/>
      <c r="N55" s="28"/>
      <c r="O55" s="28"/>
      <c r="P55" s="41">
        <f t="shared" si="1"/>
        <v>0</v>
      </c>
    </row>
    <row r="56" spans="2:16" ht="15.75" customHeight="1" hidden="1">
      <c r="B56" s="27" t="s">
        <v>95</v>
      </c>
      <c r="C56" s="27" t="s">
        <v>138</v>
      </c>
      <c r="D56" s="32" t="s">
        <v>13</v>
      </c>
      <c r="E56" s="42"/>
      <c r="F56" s="42"/>
      <c r="G56" s="28"/>
      <c r="H56" s="28"/>
      <c r="I56" s="28"/>
      <c r="J56" s="42"/>
      <c r="K56" s="28"/>
      <c r="L56" s="28"/>
      <c r="M56" s="28"/>
      <c r="N56" s="28"/>
      <c r="O56" s="28"/>
      <c r="P56" s="41">
        <f t="shared" si="1"/>
        <v>0</v>
      </c>
    </row>
    <row r="57" spans="2:16" ht="15.75" customHeight="1" hidden="1">
      <c r="B57" s="27" t="s">
        <v>96</v>
      </c>
      <c r="C57" s="27" t="s">
        <v>138</v>
      </c>
      <c r="D57" s="32" t="s">
        <v>50</v>
      </c>
      <c r="E57" s="42"/>
      <c r="F57" s="42"/>
      <c r="G57" s="28"/>
      <c r="H57" s="28"/>
      <c r="I57" s="28"/>
      <c r="J57" s="42"/>
      <c r="K57" s="28"/>
      <c r="L57" s="28"/>
      <c r="M57" s="28"/>
      <c r="N57" s="28"/>
      <c r="O57" s="28"/>
      <c r="P57" s="41">
        <f t="shared" si="1"/>
        <v>0</v>
      </c>
    </row>
    <row r="58" spans="2:16" ht="15.75" customHeight="1" hidden="1">
      <c r="B58" s="27" t="s">
        <v>97</v>
      </c>
      <c r="C58" s="27" t="s">
        <v>138</v>
      </c>
      <c r="D58" s="39" t="s">
        <v>14</v>
      </c>
      <c r="E58" s="42"/>
      <c r="F58" s="42"/>
      <c r="G58" s="28"/>
      <c r="H58" s="28"/>
      <c r="I58" s="28"/>
      <c r="J58" s="42"/>
      <c r="K58" s="28"/>
      <c r="L58" s="28"/>
      <c r="M58" s="28"/>
      <c r="N58" s="28"/>
      <c r="O58" s="28"/>
      <c r="P58" s="41">
        <f t="shared" si="1"/>
        <v>0</v>
      </c>
    </row>
    <row r="59" spans="2:16" ht="15.75" customHeight="1" hidden="1">
      <c r="B59" s="27" t="s">
        <v>98</v>
      </c>
      <c r="C59" s="27" t="s">
        <v>138</v>
      </c>
      <c r="D59" s="32" t="s">
        <v>15</v>
      </c>
      <c r="E59" s="42"/>
      <c r="F59" s="42"/>
      <c r="G59" s="28"/>
      <c r="H59" s="28"/>
      <c r="I59" s="28"/>
      <c r="J59" s="42"/>
      <c r="K59" s="28"/>
      <c r="L59" s="28"/>
      <c r="M59" s="28"/>
      <c r="N59" s="28"/>
      <c r="O59" s="28"/>
      <c r="P59" s="41">
        <f t="shared" si="1"/>
        <v>0</v>
      </c>
    </row>
    <row r="60" spans="2:16" ht="15.75" customHeight="1" hidden="1">
      <c r="B60" s="27" t="s">
        <v>99</v>
      </c>
      <c r="C60" s="27" t="s">
        <v>147</v>
      </c>
      <c r="D60" s="32" t="s">
        <v>60</v>
      </c>
      <c r="E60" s="42"/>
      <c r="F60" s="42"/>
      <c r="G60" s="28"/>
      <c r="H60" s="28"/>
      <c r="I60" s="28"/>
      <c r="J60" s="42"/>
      <c r="K60" s="28"/>
      <c r="L60" s="28"/>
      <c r="M60" s="28"/>
      <c r="N60" s="28"/>
      <c r="O60" s="28"/>
      <c r="P60" s="41">
        <f t="shared" si="1"/>
        <v>0</v>
      </c>
    </row>
    <row r="61" spans="2:16" ht="25.5" customHeight="1" hidden="1">
      <c r="B61" s="27" t="s">
        <v>100</v>
      </c>
      <c r="C61" s="27" t="s">
        <v>147</v>
      </c>
      <c r="D61" s="32" t="s">
        <v>61</v>
      </c>
      <c r="E61" s="42"/>
      <c r="F61" s="42"/>
      <c r="G61" s="28"/>
      <c r="H61" s="28"/>
      <c r="I61" s="28"/>
      <c r="J61" s="42"/>
      <c r="K61" s="28"/>
      <c r="L61" s="28"/>
      <c r="M61" s="28"/>
      <c r="N61" s="28"/>
      <c r="O61" s="28"/>
      <c r="P61" s="41">
        <f t="shared" si="1"/>
        <v>0</v>
      </c>
    </row>
    <row r="62" spans="2:16" ht="15.75">
      <c r="B62" s="27" t="s">
        <v>101</v>
      </c>
      <c r="C62" s="27" t="s">
        <v>148</v>
      </c>
      <c r="D62" s="32" t="s">
        <v>16</v>
      </c>
      <c r="E62" s="42">
        <f>'[1]дод2.1'!$D$57</f>
        <v>23000</v>
      </c>
      <c r="F62" s="42">
        <f>'[1]дод2.1'!$E$57</f>
        <v>23000</v>
      </c>
      <c r="G62" s="28"/>
      <c r="H62" s="28"/>
      <c r="I62" s="28"/>
      <c r="J62" s="42"/>
      <c r="K62" s="28"/>
      <c r="L62" s="28"/>
      <c r="M62" s="28"/>
      <c r="N62" s="28"/>
      <c r="O62" s="28"/>
      <c r="P62" s="41">
        <f t="shared" si="1"/>
        <v>23000</v>
      </c>
    </row>
    <row r="63" spans="2:16" ht="15.75" hidden="1">
      <c r="B63" s="27" t="s">
        <v>122</v>
      </c>
      <c r="C63" s="27" t="s">
        <v>149</v>
      </c>
      <c r="D63" s="10" t="s">
        <v>123</v>
      </c>
      <c r="E63" s="42"/>
      <c r="F63" s="42"/>
      <c r="G63" s="28"/>
      <c r="H63" s="28"/>
      <c r="I63" s="28"/>
      <c r="J63" s="42"/>
      <c r="K63" s="28"/>
      <c r="L63" s="28"/>
      <c r="M63" s="28"/>
      <c r="N63" s="28"/>
      <c r="O63" s="28"/>
      <c r="P63" s="41">
        <f t="shared" si="1"/>
        <v>0</v>
      </c>
    </row>
    <row r="64" spans="2:16" ht="14.25" customHeight="1">
      <c r="B64" s="29">
        <v>90416</v>
      </c>
      <c r="C64" s="27" t="s">
        <v>145</v>
      </c>
      <c r="D64" s="32" t="s">
        <v>58</v>
      </c>
      <c r="E64" s="42">
        <f>'[1]дод2.1'!$D$59</f>
        <v>26000</v>
      </c>
      <c r="F64" s="42">
        <f>'[1]дод2.1'!$E$59</f>
        <v>26000</v>
      </c>
      <c r="G64" s="28"/>
      <c r="H64" s="28"/>
      <c r="I64" s="28"/>
      <c r="J64" s="42"/>
      <c r="K64" s="28"/>
      <c r="L64" s="28"/>
      <c r="M64" s="28"/>
      <c r="N64" s="28"/>
      <c r="O64" s="28"/>
      <c r="P64" s="41">
        <f t="shared" si="1"/>
        <v>26000</v>
      </c>
    </row>
    <row r="65" spans="2:16" ht="15.75">
      <c r="B65" s="27" t="s">
        <v>102</v>
      </c>
      <c r="C65" s="27" t="s">
        <v>138</v>
      </c>
      <c r="D65" s="32" t="s">
        <v>17</v>
      </c>
      <c r="E65" s="42">
        <f>'[1]дод2.1'!$D$60</f>
        <v>1600</v>
      </c>
      <c r="F65" s="42">
        <f>'[1]дод2.1'!$E$60</f>
        <v>1600</v>
      </c>
      <c r="G65" s="42"/>
      <c r="H65" s="42"/>
      <c r="I65" s="28"/>
      <c r="J65" s="42"/>
      <c r="K65" s="28"/>
      <c r="L65" s="28"/>
      <c r="M65" s="28"/>
      <c r="N65" s="28"/>
      <c r="O65" s="28"/>
      <c r="P65" s="41">
        <f t="shared" si="1"/>
        <v>1600</v>
      </c>
    </row>
    <row r="66" spans="2:16" ht="15.75" hidden="1">
      <c r="B66" s="27" t="s">
        <v>103</v>
      </c>
      <c r="C66" s="27" t="s">
        <v>138</v>
      </c>
      <c r="D66" s="32" t="s">
        <v>18</v>
      </c>
      <c r="E66" s="42"/>
      <c r="F66" s="42"/>
      <c r="G66" s="28"/>
      <c r="H66" s="28"/>
      <c r="I66" s="28"/>
      <c r="J66" s="42"/>
      <c r="K66" s="28"/>
      <c r="L66" s="28"/>
      <c r="M66" s="28"/>
      <c r="N66" s="28"/>
      <c r="O66" s="28"/>
      <c r="P66" s="41">
        <f t="shared" si="1"/>
        <v>0</v>
      </c>
    </row>
    <row r="67" spans="2:16" ht="38.25">
      <c r="B67" s="27" t="s">
        <v>156</v>
      </c>
      <c r="C67" s="27" t="s">
        <v>138</v>
      </c>
      <c r="D67" s="32" t="s">
        <v>157</v>
      </c>
      <c r="E67" s="42">
        <f>'[1]дод2.1'!$D$64</f>
        <v>10000</v>
      </c>
      <c r="F67" s="42">
        <f>'[1]дод2.1'!$E$64</f>
        <v>10000</v>
      </c>
      <c r="G67" s="28"/>
      <c r="H67" s="28"/>
      <c r="I67" s="28"/>
      <c r="J67" s="42"/>
      <c r="K67" s="28"/>
      <c r="L67" s="28"/>
      <c r="M67" s="28"/>
      <c r="N67" s="28"/>
      <c r="O67" s="28"/>
      <c r="P67" s="41"/>
    </row>
    <row r="68" spans="2:16" ht="42.75" customHeight="1">
      <c r="B68" s="27" t="s">
        <v>106</v>
      </c>
      <c r="C68" s="27" t="s">
        <v>149</v>
      </c>
      <c r="D68" s="32" t="s">
        <v>21</v>
      </c>
      <c r="E68" s="42">
        <f>'[1]дод2.1'!$D$66</f>
        <v>19000</v>
      </c>
      <c r="F68" s="42">
        <f>'[1]дод2.1'!$E$66</f>
        <v>19000</v>
      </c>
      <c r="G68" s="28"/>
      <c r="H68" s="28"/>
      <c r="I68" s="28"/>
      <c r="J68" s="42"/>
      <c r="K68" s="28"/>
      <c r="L68" s="28"/>
      <c r="M68" s="28"/>
      <c r="N68" s="28"/>
      <c r="O68" s="28"/>
      <c r="P68" s="41">
        <f t="shared" si="1"/>
        <v>19000</v>
      </c>
    </row>
    <row r="69" spans="2:16" ht="14.25" customHeight="1" hidden="1">
      <c r="B69" s="27" t="s">
        <v>107</v>
      </c>
      <c r="C69" s="27" t="s">
        <v>145</v>
      </c>
      <c r="D69" s="32" t="s">
        <v>22</v>
      </c>
      <c r="E69" s="42"/>
      <c r="F69" s="42"/>
      <c r="G69" s="28"/>
      <c r="H69" s="28"/>
      <c r="I69" s="28"/>
      <c r="J69" s="42"/>
      <c r="K69" s="28"/>
      <c r="L69" s="28"/>
      <c r="M69" s="28"/>
      <c r="N69" s="28"/>
      <c r="O69" s="28"/>
      <c r="P69" s="41">
        <f t="shared" si="1"/>
        <v>0</v>
      </c>
    </row>
    <row r="70" spans="2:16" ht="14.25" customHeight="1" hidden="1">
      <c r="B70" s="27" t="s">
        <v>108</v>
      </c>
      <c r="C70" s="27" t="s">
        <v>149</v>
      </c>
      <c r="D70" s="32" t="s">
        <v>23</v>
      </c>
      <c r="E70" s="42"/>
      <c r="F70" s="42"/>
      <c r="G70" s="28"/>
      <c r="H70" s="28"/>
      <c r="I70" s="28"/>
      <c r="J70" s="42"/>
      <c r="K70" s="28"/>
      <c r="L70" s="28"/>
      <c r="M70" s="28"/>
      <c r="N70" s="28"/>
      <c r="O70" s="28"/>
      <c r="P70" s="41">
        <f t="shared" si="1"/>
        <v>0</v>
      </c>
    </row>
    <row r="71" spans="2:16" ht="13.5" customHeight="1" hidden="1">
      <c r="B71" s="29">
        <v>170102</v>
      </c>
      <c r="C71" s="27" t="s">
        <v>146</v>
      </c>
      <c r="D71" s="32" t="s">
        <v>30</v>
      </c>
      <c r="E71" s="42"/>
      <c r="F71" s="42"/>
      <c r="G71" s="28"/>
      <c r="H71" s="28"/>
      <c r="I71" s="28"/>
      <c r="J71" s="42"/>
      <c r="K71" s="28"/>
      <c r="L71" s="28"/>
      <c r="M71" s="28"/>
      <c r="N71" s="28"/>
      <c r="O71" s="28"/>
      <c r="P71" s="41">
        <f t="shared" si="1"/>
        <v>0</v>
      </c>
    </row>
    <row r="72" spans="2:16" ht="16.5" customHeight="1" hidden="1">
      <c r="B72" s="29">
        <v>170302</v>
      </c>
      <c r="C72" s="27" t="s">
        <v>146</v>
      </c>
      <c r="D72" s="32" t="s">
        <v>31</v>
      </c>
      <c r="E72" s="42"/>
      <c r="F72" s="42"/>
      <c r="G72" s="28"/>
      <c r="H72" s="28"/>
      <c r="I72" s="28"/>
      <c r="J72" s="42"/>
      <c r="K72" s="28"/>
      <c r="L72" s="28"/>
      <c r="M72" s="28"/>
      <c r="N72" s="28"/>
      <c r="O72" s="28"/>
      <c r="P72" s="41">
        <f t="shared" si="1"/>
        <v>0</v>
      </c>
    </row>
    <row r="73" spans="2:16" ht="31.5">
      <c r="B73" s="29"/>
      <c r="C73" s="22" t="s">
        <v>71</v>
      </c>
      <c r="D73" s="11" t="s">
        <v>32</v>
      </c>
      <c r="E73" s="43">
        <f>SUM(E74:E78)</f>
        <v>155200</v>
      </c>
      <c r="F73" s="43">
        <f>SUM(F74:F78)</f>
        <v>155200</v>
      </c>
      <c r="G73" s="43">
        <f>SUM(G74:G78)</f>
        <v>0</v>
      </c>
      <c r="H73" s="43">
        <f>SUM(H74:H78)</f>
        <v>0</v>
      </c>
      <c r="I73" s="28"/>
      <c r="J73" s="43">
        <f>SUM(J74:J78)</f>
        <v>0</v>
      </c>
      <c r="K73" s="43">
        <f>SUM(K74:K78)</f>
        <v>0</v>
      </c>
      <c r="L73" s="42">
        <f>SUM(L75:L78)</f>
        <v>0</v>
      </c>
      <c r="M73" s="28"/>
      <c r="N73" s="28"/>
      <c r="O73" s="28"/>
      <c r="P73" s="41">
        <f t="shared" si="1"/>
        <v>155200</v>
      </c>
    </row>
    <row r="74" spans="2:16" ht="15.75">
      <c r="B74" s="29">
        <v>110201</v>
      </c>
      <c r="C74" s="27" t="s">
        <v>154</v>
      </c>
      <c r="D74" s="32" t="s">
        <v>51</v>
      </c>
      <c r="E74" s="42">
        <f>'[1]дод2.1'!$D$71</f>
        <v>15300</v>
      </c>
      <c r="F74" s="42">
        <f>'[1]дод2.1'!$E$71</f>
        <v>15300</v>
      </c>
      <c r="G74" s="42"/>
      <c r="H74" s="42"/>
      <c r="I74" s="48"/>
      <c r="J74" s="42"/>
      <c r="K74" s="42"/>
      <c r="L74" s="28"/>
      <c r="M74" s="28"/>
      <c r="N74" s="28"/>
      <c r="O74" s="28"/>
      <c r="P74" s="41">
        <f t="shared" si="1"/>
        <v>15300</v>
      </c>
    </row>
    <row r="75" spans="2:16" ht="15.75">
      <c r="B75" s="29">
        <v>110202</v>
      </c>
      <c r="C75" s="27" t="s">
        <v>154</v>
      </c>
      <c r="D75" s="32" t="s">
        <v>57</v>
      </c>
      <c r="E75" s="42">
        <f>'[1]дод2.1'!$D$72</f>
        <v>1300</v>
      </c>
      <c r="F75" s="42">
        <f>'[1]дод2.1'!$E$72</f>
        <v>1300</v>
      </c>
      <c r="G75" s="42"/>
      <c r="H75" s="42"/>
      <c r="I75" s="28"/>
      <c r="J75" s="42"/>
      <c r="K75" s="42"/>
      <c r="L75" s="28"/>
      <c r="M75" s="28"/>
      <c r="N75" s="28"/>
      <c r="O75" s="28"/>
      <c r="P75" s="41">
        <f t="shared" si="1"/>
        <v>1300</v>
      </c>
    </row>
    <row r="76" spans="2:16" ht="15.75">
      <c r="B76" s="29">
        <v>110204</v>
      </c>
      <c r="C76" s="27" t="s">
        <v>150</v>
      </c>
      <c r="D76" s="32" t="s">
        <v>24</v>
      </c>
      <c r="E76" s="42">
        <f>'[1]дод2.1'!$D$73</f>
        <v>68300</v>
      </c>
      <c r="F76" s="42">
        <f>'[1]дод2.1'!$E$73</f>
        <v>68300</v>
      </c>
      <c r="G76" s="42"/>
      <c r="H76" s="42"/>
      <c r="I76" s="28"/>
      <c r="J76" s="42"/>
      <c r="K76" s="42"/>
      <c r="L76" s="42"/>
      <c r="M76" s="28"/>
      <c r="N76" s="28"/>
      <c r="O76" s="28"/>
      <c r="P76" s="41">
        <f t="shared" si="1"/>
        <v>68300</v>
      </c>
    </row>
    <row r="77" spans="2:16" ht="15.75">
      <c r="B77" s="29">
        <v>110205</v>
      </c>
      <c r="C77" s="27" t="s">
        <v>141</v>
      </c>
      <c r="D77" s="32" t="s">
        <v>25</v>
      </c>
      <c r="E77" s="42">
        <f>'[1]дод2.1'!$D$74</f>
        <v>69300</v>
      </c>
      <c r="F77" s="42">
        <f>'[1]дод2.1'!$E$74</f>
        <v>69300</v>
      </c>
      <c r="G77" s="42"/>
      <c r="H77" s="42"/>
      <c r="I77" s="28"/>
      <c r="J77" s="42"/>
      <c r="K77" s="42"/>
      <c r="L77" s="42"/>
      <c r="M77" s="28"/>
      <c r="N77" s="28"/>
      <c r="O77" s="28"/>
      <c r="P77" s="41">
        <f aca="true" t="shared" si="3" ref="P77:P83">SUM(E77+J77)</f>
        <v>69300</v>
      </c>
    </row>
    <row r="78" spans="2:16" ht="15.75">
      <c r="B78" s="29">
        <v>110502</v>
      </c>
      <c r="C78" s="27" t="s">
        <v>151</v>
      </c>
      <c r="D78" s="32" t="s">
        <v>26</v>
      </c>
      <c r="E78" s="42">
        <f>'[1]дод2.1'!$D$75</f>
        <v>1000</v>
      </c>
      <c r="F78" s="42">
        <f>'[1]дод2.1'!$E$75</f>
        <v>1000</v>
      </c>
      <c r="G78" s="42"/>
      <c r="H78" s="42"/>
      <c r="I78" s="28"/>
      <c r="J78" s="42"/>
      <c r="K78" s="28"/>
      <c r="L78" s="28"/>
      <c r="M78" s="28"/>
      <c r="N78" s="28"/>
      <c r="O78" s="28"/>
      <c r="P78" s="41">
        <f t="shared" si="3"/>
        <v>1000</v>
      </c>
    </row>
    <row r="79" spans="2:16" ht="15.75">
      <c r="B79" s="29"/>
      <c r="C79" s="22" t="s">
        <v>132</v>
      </c>
      <c r="D79" s="11" t="s">
        <v>56</v>
      </c>
      <c r="E79" s="43">
        <f>SUM(E80)</f>
        <v>0</v>
      </c>
      <c r="F79" s="43">
        <f>SUM(F80)</f>
        <v>0</v>
      </c>
      <c r="G79" s="26"/>
      <c r="H79" s="26"/>
      <c r="I79" s="28"/>
      <c r="J79" s="28"/>
      <c r="K79" s="28"/>
      <c r="L79" s="28"/>
      <c r="M79" s="28"/>
      <c r="N79" s="28"/>
      <c r="O79" s="28"/>
      <c r="P79" s="41">
        <f t="shared" si="3"/>
        <v>0</v>
      </c>
    </row>
    <row r="80" spans="2:16" ht="15.75">
      <c r="B80" s="8">
        <v>250380</v>
      </c>
      <c r="C80" s="27" t="s">
        <v>140</v>
      </c>
      <c r="D80" s="32" t="s">
        <v>59</v>
      </c>
      <c r="E80" s="42"/>
      <c r="F80" s="42"/>
      <c r="G80" s="28"/>
      <c r="H80" s="28"/>
      <c r="I80" s="28"/>
      <c r="J80" s="28"/>
      <c r="K80" s="28"/>
      <c r="L80" s="28"/>
      <c r="M80" s="28"/>
      <c r="N80" s="28"/>
      <c r="O80" s="28"/>
      <c r="P80" s="41">
        <f t="shared" si="3"/>
        <v>0</v>
      </c>
    </row>
    <row r="81" spans="2:16" ht="15.75">
      <c r="B81" s="29"/>
      <c r="C81" s="22" t="s">
        <v>133</v>
      </c>
      <c r="D81" s="9" t="s">
        <v>77</v>
      </c>
      <c r="E81" s="43">
        <f>SUM(E82)</f>
        <v>0</v>
      </c>
      <c r="F81" s="42"/>
      <c r="G81" s="28"/>
      <c r="H81" s="28"/>
      <c r="I81" s="28"/>
      <c r="J81" s="28"/>
      <c r="K81" s="28"/>
      <c r="L81" s="28"/>
      <c r="M81" s="28"/>
      <c r="N81" s="28"/>
      <c r="O81" s="28"/>
      <c r="P81" s="41">
        <f t="shared" si="3"/>
        <v>0</v>
      </c>
    </row>
    <row r="82" spans="2:16" ht="15.75">
      <c r="B82" s="29">
        <v>250102</v>
      </c>
      <c r="C82" s="27" t="s">
        <v>135</v>
      </c>
      <c r="D82" s="40" t="s">
        <v>52</v>
      </c>
      <c r="E82" s="42"/>
      <c r="F82" s="42"/>
      <c r="G82" s="28"/>
      <c r="H82" s="28"/>
      <c r="I82" s="28"/>
      <c r="J82" s="28"/>
      <c r="K82" s="28"/>
      <c r="L82" s="28"/>
      <c r="M82" s="28"/>
      <c r="N82" s="28"/>
      <c r="O82" s="28"/>
      <c r="P82" s="41">
        <f t="shared" si="3"/>
        <v>0</v>
      </c>
    </row>
    <row r="83" spans="2:16" ht="33.75" customHeight="1">
      <c r="B83" s="29"/>
      <c r="C83" s="27"/>
      <c r="D83" s="23" t="s">
        <v>130</v>
      </c>
      <c r="E83" s="55">
        <f aca="true" t="shared" si="4" ref="E83:O83">SUM(E8+E12+E27+E37+E73+E79+E81)</f>
        <v>1490004.73</v>
      </c>
      <c r="F83" s="55">
        <f t="shared" si="4"/>
        <v>1490004.73</v>
      </c>
      <c r="G83" s="46">
        <f t="shared" si="4"/>
        <v>0</v>
      </c>
      <c r="H83" s="46">
        <f t="shared" si="4"/>
        <v>0</v>
      </c>
      <c r="I83" s="46">
        <f t="shared" si="4"/>
        <v>0</v>
      </c>
      <c r="J83" s="46">
        <f t="shared" si="4"/>
        <v>717000</v>
      </c>
      <c r="K83" s="46">
        <f t="shared" si="4"/>
        <v>0</v>
      </c>
      <c r="L83" s="46">
        <f t="shared" si="4"/>
        <v>0</v>
      </c>
      <c r="M83" s="46">
        <f t="shared" si="4"/>
        <v>0</v>
      </c>
      <c r="N83" s="46">
        <f t="shared" si="4"/>
        <v>717000</v>
      </c>
      <c r="O83" s="46">
        <f t="shared" si="4"/>
        <v>717000</v>
      </c>
      <c r="P83" s="41">
        <f t="shared" si="3"/>
        <v>2207004.73</v>
      </c>
    </row>
    <row r="84" spans="4:15" ht="12.75">
      <c r="D84" s="49"/>
      <c r="E84" s="49"/>
      <c r="F84" s="49"/>
      <c r="G84" s="49"/>
      <c r="H84" s="49"/>
      <c r="I84" s="49"/>
      <c r="J84" s="49"/>
      <c r="K84" s="49"/>
      <c r="L84" s="49"/>
      <c r="M84" s="49"/>
      <c r="N84" s="49"/>
      <c r="O84" s="49"/>
    </row>
    <row r="85" spans="2:16" ht="23.25" customHeight="1">
      <c r="B85" s="59"/>
      <c r="C85" s="59"/>
      <c r="D85" s="59"/>
      <c r="E85" s="59"/>
      <c r="F85" s="59"/>
      <c r="G85" s="59"/>
      <c r="H85" s="59"/>
      <c r="I85" s="59"/>
      <c r="J85" s="59"/>
      <c r="K85" s="59"/>
      <c r="L85" s="59"/>
      <c r="M85" s="59"/>
      <c r="N85" s="59"/>
      <c r="O85" s="59"/>
      <c r="P85" s="59"/>
    </row>
    <row r="86" spans="2:16" ht="18.75" customHeight="1">
      <c r="B86" s="59"/>
      <c r="C86" s="59"/>
      <c r="D86" s="59"/>
      <c r="E86" s="59"/>
      <c r="F86" s="59"/>
      <c r="G86" s="59"/>
      <c r="H86" s="59"/>
      <c r="I86" s="59"/>
      <c r="J86" s="59"/>
      <c r="K86" s="59"/>
      <c r="L86" s="59"/>
      <c r="M86" s="59"/>
      <c r="N86" s="59"/>
      <c r="O86" s="59"/>
      <c r="P86" s="59"/>
    </row>
    <row r="87" ht="12.75">
      <c r="G87" s="50"/>
    </row>
    <row r="88" ht="12.75">
      <c r="B88" s="4"/>
    </row>
  </sheetData>
  <sheetProtection/>
  <mergeCells count="23">
    <mergeCell ref="M1:P1"/>
    <mergeCell ref="B2:P2"/>
    <mergeCell ref="B4:B7"/>
    <mergeCell ref="C4:C7"/>
    <mergeCell ref="D4:D7"/>
    <mergeCell ref="E4:I4"/>
    <mergeCell ref="J4:O4"/>
    <mergeCell ref="P4:P7"/>
    <mergeCell ref="E5:E7"/>
    <mergeCell ref="B85:P85"/>
    <mergeCell ref="H6:H7"/>
    <mergeCell ref="L6:L7"/>
    <mergeCell ref="M6:M7"/>
    <mergeCell ref="B86:P86"/>
    <mergeCell ref="G5:H5"/>
    <mergeCell ref="I5:I7"/>
    <mergeCell ref="J5:J7"/>
    <mergeCell ref="K5:K7"/>
    <mergeCell ref="L5:M5"/>
    <mergeCell ref="N5:N7"/>
    <mergeCell ref="G6:G7"/>
    <mergeCell ref="F5:F7"/>
    <mergeCell ref="O6:O7"/>
  </mergeCells>
  <printOptions/>
  <pageMargins left="0.21" right="0.21" top="0.2" bottom="0.2" header="0.2" footer="0.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Робота з сайтом</cp:lastModifiedBy>
  <cp:lastPrinted>2016-01-16T08:40:50Z</cp:lastPrinted>
  <dcterms:created xsi:type="dcterms:W3CDTF">2008-09-22T08:48:29Z</dcterms:created>
  <dcterms:modified xsi:type="dcterms:W3CDTF">2016-02-16T07:26:00Z</dcterms:modified>
  <cp:category/>
  <cp:version/>
  <cp:contentType/>
  <cp:contentStatus/>
</cp:coreProperties>
</file>